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<sst xmlns="http://schemas.openxmlformats.org/spreadsheetml/2006/main" count="53" uniqueCount="33">
  <si>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</si>
  <si>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</si>
  <si>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</si>
  <si>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</si>
  <si>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</si>
  <si>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</si>
  <si>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</si>
  <si>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</si>
  <si>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</si>
  <si>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</si>
  <si>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січень-грудень</t>
  </si>
  <si>
    <t>надійшло за січень-грудень</t>
  </si>
  <si>
    <t>%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</si>
  <si>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</si>
  <si>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</si>
  <si>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</si>
  <si>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</si>
  <si>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</si>
  <si>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</si>
  <si>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</si>
  <si>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</si>
  <si>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</si>
  <si>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</si>
  <si>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</si>
  <si>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</si>
  <si>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</si>
  <si>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</si>
  <si>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</si>
  <si>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</si>
  <si>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</si>
  <si>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</si>
  <si>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</si>
  <si>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14.01.2020 р.)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</si>
</sst>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4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72" fontId="14" fillId="0" borderId="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172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4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4" fillId="0" borderId="2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ГРУДЕНЬ 2019" xfId="145"/>
    <cellStyle name="Обычный 181" xfId="146"/>
    <cellStyle name="Обычный 181 2" xfId="147"/>
    <cellStyle name="Обычный 181 3" xfId="148"/>
    <cellStyle name="Обычный 181_аналіз  ГРУДЕНЬ 2019" xfId="149"/>
    <cellStyle name="Обычный 182" xfId="150"/>
    <cellStyle name="Обычный 182 2" xfId="151"/>
    <cellStyle name="Обычный 182 3" xfId="152"/>
    <cellStyle name="Обычный 182_аналіз  ГРУДЕНЬ 2019" xfId="153"/>
    <cellStyle name="Обычный 183" xfId="154"/>
    <cellStyle name="Обычный 183 2" xfId="155"/>
    <cellStyle name="Обычный 183 3" xfId="156"/>
    <cellStyle name="Обычный 183_аналіз  ГРУДЕНЬ 2019" xfId="157"/>
    <cellStyle name="Обычный 184" xfId="158"/>
    <cellStyle name="Обычный 184 2" xfId="159"/>
    <cellStyle name="Обычный 184 3" xfId="160"/>
    <cellStyle name="Обычный 184_аналіз  ГРУДЕНЬ 2019" xfId="161"/>
    <cellStyle name="Обычный 185" xfId="162"/>
    <cellStyle name="Обычный 185 2" xfId="163"/>
    <cellStyle name="Обычный 185 3" xfId="164"/>
    <cellStyle name="Обычный 185_аналіз  ГРУДЕНЬ 2019" xfId="165"/>
    <cellStyle name="Обычный 186" xfId="166"/>
    <cellStyle name="Обычный 186 2" xfId="167"/>
    <cellStyle name="Обычный 186 3" xfId="168"/>
    <cellStyle name="Обычный 186_аналіз  ГРУД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ГРУД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ГРУДЕНЬ 2019" xfId="313"/>
    <cellStyle name="Обычный 81" xfId="314"/>
    <cellStyle name="Обычный 81 2" xfId="315"/>
    <cellStyle name="Обычный 81 3" xfId="316"/>
    <cellStyle name="Обычный 81_аналіз  ГРУДЕНЬ 2019" xfId="317"/>
    <cellStyle name="Обычный 82" xfId="318"/>
    <cellStyle name="Обычный 82 2" xfId="319"/>
    <cellStyle name="Обычный 82 3" xfId="320"/>
    <cellStyle name="Обычный 82_аналіз  ГРУДЕНЬ 2019" xfId="321"/>
    <cellStyle name="Обычный 83" xfId="322"/>
    <cellStyle name="Обычный 83 2" xfId="323"/>
    <cellStyle name="Обычный 83 3" xfId="324"/>
    <cellStyle name="Обычный 83_аналіз  ГРУДЕНЬ 2019" xfId="325"/>
    <cellStyle name="Обычный 84" xfId="326"/>
    <cellStyle name="Обычный 84 2" xfId="327"/>
    <cellStyle name="Обычный 84 3" xfId="328"/>
    <cellStyle name="Обычный 84_аналіз  ГРУД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M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43479</v>
      </c>
      <c r="C2" s="4"/>
      <c r="D2" s="4"/>
    </row>
    <row r="5" spans="2:26" ht="20.25"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ht="13.5" thickBot="1"/>
    <row r="7" spans="1:26" ht="13.5" customHeight="1" thickBot="1">
      <c r="A7" s="5"/>
      <c r="B7" s="6"/>
      <c r="C7" s="72" t="s">
        <v>0</v>
      </c>
      <c r="D7" s="73"/>
      <c r="E7" s="74"/>
      <c r="F7" s="88" t="s">
        <v>1</v>
      </c>
      <c r="G7" s="89"/>
      <c r="H7" s="90"/>
      <c r="I7" s="79" t="s">
        <v>2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</row>
    <row r="8" spans="1:26" ht="27.75" customHeight="1" thickBot="1">
      <c r="A8" s="7"/>
      <c r="B8" s="77" t="s">
        <v>3</v>
      </c>
      <c r="C8" s="75"/>
      <c r="D8" s="75"/>
      <c r="E8" s="76"/>
      <c r="F8" s="91"/>
      <c r="G8" s="92"/>
      <c r="H8" s="93"/>
      <c r="I8" s="79" t="s">
        <v>4</v>
      </c>
      <c r="J8" s="80"/>
      <c r="K8" s="81"/>
      <c r="L8" s="79" t="s">
        <v>5</v>
      </c>
      <c r="M8" s="80"/>
      <c r="N8" s="81"/>
      <c r="O8" s="84" t="s">
        <v>6</v>
      </c>
      <c r="P8" s="85"/>
      <c r="Q8" s="85"/>
      <c r="R8" s="85" t="s">
        <v>7</v>
      </c>
      <c r="S8" s="85"/>
      <c r="T8" s="85"/>
      <c r="U8" s="87" t="s">
        <v>8</v>
      </c>
      <c r="V8" s="85"/>
      <c r="W8" s="85"/>
      <c r="X8" s="85" t="s">
        <v>9</v>
      </c>
      <c r="Y8" s="85"/>
      <c r="Z8" s="86"/>
    </row>
    <row r="9" spans="1:26" ht="87.75" customHeight="1">
      <c r="A9" s="7"/>
      <c r="B9" s="78"/>
      <c r="C9" s="8" t="s">
        <v>10</v>
      </c>
      <c r="D9" s="9" t="s">
        <v>11</v>
      </c>
      <c r="E9" s="9" t="s">
        <v>12</v>
      </c>
      <c r="F9" s="8" t="s">
        <v>10</v>
      </c>
      <c r="G9" s="9" t="s">
        <v>13</v>
      </c>
      <c r="H9" s="10" t="s">
        <v>12</v>
      </c>
      <c r="I9" s="8" t="s">
        <v>10</v>
      </c>
      <c r="J9" s="9" t="s">
        <v>13</v>
      </c>
      <c r="K9" s="11" t="s">
        <v>12</v>
      </c>
      <c r="L9" s="8" t="s">
        <v>10</v>
      </c>
      <c r="M9" s="9" t="s">
        <v>13</v>
      </c>
      <c r="N9" s="11" t="s">
        <v>12</v>
      </c>
      <c r="O9" s="8" t="s">
        <v>10</v>
      </c>
      <c r="P9" s="9" t="s">
        <v>13</v>
      </c>
      <c r="Q9" s="11" t="s">
        <v>12</v>
      </c>
      <c r="R9" s="8" t="s">
        <v>10</v>
      </c>
      <c r="S9" s="9" t="s">
        <v>13</v>
      </c>
      <c r="T9" s="11" t="s">
        <v>12</v>
      </c>
      <c r="U9" s="8" t="s">
        <v>10</v>
      </c>
      <c r="V9" s="9" t="s">
        <v>13</v>
      </c>
      <c r="W9" s="11" t="s">
        <v>12</v>
      </c>
      <c r="X9" s="8" t="s">
        <v>10</v>
      </c>
      <c r="Y9" s="9" t="s">
        <v>13</v>
      </c>
      <c r="Z9" s="12" t="s">
        <v>12</v>
      </c>
    </row>
    <row r="10" spans="1:26" ht="42.75" customHeight="1" thickBot="1">
      <c r="A10" s="13"/>
      <c r="B10" s="14" t="s">
        <v>14</v>
      </c>
      <c r="C10" s="15">
        <v>62898718</v>
      </c>
      <c r="D10" s="15">
        <v>63474791.69</v>
      </c>
      <c r="E10" s="16">
        <f aca="true" t="shared" si="0" ref="E10:E27">D10/C10*100</f>
        <v>100.91587508985478</v>
      </c>
      <c r="F10" s="17">
        <v>60911573</v>
      </c>
      <c r="G10" s="17">
        <v>60393820.79</v>
      </c>
      <c r="H10" s="16">
        <f aca="true" t="shared" si="1" ref="H10:H27">G10/F10*100</f>
        <v>99.14999369660015</v>
      </c>
      <c r="I10" s="17">
        <v>8681212</v>
      </c>
      <c r="J10" s="17">
        <v>8572534.35</v>
      </c>
      <c r="K10" s="16">
        <f aca="true" t="shared" si="2" ref="K10:K27">J10/I10*100</f>
        <v>98.74812814155443</v>
      </c>
      <c r="L10" s="17"/>
      <c r="M10" s="17"/>
      <c r="N10" s="17"/>
      <c r="O10" s="18">
        <v>23855706</v>
      </c>
      <c r="P10" s="18">
        <v>23601520.880000003</v>
      </c>
      <c r="Q10" s="16">
        <f>P10/O10*100</f>
        <v>98.93448921612298</v>
      </c>
      <c r="R10" s="19"/>
      <c r="S10" s="19"/>
      <c r="T10" s="17"/>
      <c r="U10" s="18">
        <v>25693327</v>
      </c>
      <c r="V10" s="18">
        <v>25600456.18</v>
      </c>
      <c r="W10" s="16">
        <f aca="true" t="shared" si="3" ref="W10:W17">V10/U10*100</f>
        <v>99.6385410888983</v>
      </c>
      <c r="X10" s="18"/>
      <c r="Y10" s="18"/>
      <c r="Z10" s="20"/>
    </row>
    <row r="11" spans="1:26" ht="38.25" customHeight="1">
      <c r="A11" s="7"/>
      <c r="B11" s="21" t="s">
        <v>15</v>
      </c>
      <c r="C11" s="22">
        <v>11152983</v>
      </c>
      <c r="D11" s="22">
        <v>11674148.34</v>
      </c>
      <c r="E11" s="23">
        <f t="shared" si="0"/>
        <v>104.67287845771844</v>
      </c>
      <c r="F11" s="24">
        <v>11240753</v>
      </c>
      <c r="G11" s="24">
        <v>11115816.22</v>
      </c>
      <c r="H11" s="23">
        <f t="shared" si="1"/>
        <v>98.88853727147995</v>
      </c>
      <c r="I11" s="24">
        <v>3361129</v>
      </c>
      <c r="J11" s="24">
        <v>3318163.68</v>
      </c>
      <c r="K11" s="23">
        <f t="shared" si="2"/>
        <v>98.721699762193</v>
      </c>
      <c r="L11" s="25"/>
      <c r="M11" s="24"/>
      <c r="N11" s="24"/>
      <c r="O11" s="25">
        <v>3806485</v>
      </c>
      <c r="P11" s="25">
        <v>3775357.16</v>
      </c>
      <c r="Q11" s="23">
        <f>P11/O11*100</f>
        <v>99.1822418845733</v>
      </c>
      <c r="R11" s="24"/>
      <c r="S11" s="24"/>
      <c r="T11" s="24"/>
      <c r="U11" s="25">
        <v>2040092</v>
      </c>
      <c r="V11" s="25">
        <v>2039321.16</v>
      </c>
      <c r="W11" s="23">
        <f t="shared" si="3"/>
        <v>99.96221542950023</v>
      </c>
      <c r="X11" s="25">
        <v>1521212</v>
      </c>
      <c r="Y11" s="25">
        <v>1471310.21</v>
      </c>
      <c r="Z11" s="26">
        <f aca="true" t="shared" si="4" ref="Z11:Z17">Y11/X11*100</f>
        <v>96.71960318482894</v>
      </c>
    </row>
    <row r="12" spans="1:26" ht="25.5">
      <c r="A12" s="7"/>
      <c r="B12" s="21" t="s">
        <v>16</v>
      </c>
      <c r="C12" s="22">
        <v>12316470</v>
      </c>
      <c r="D12" s="22">
        <v>12210458.49</v>
      </c>
      <c r="E12" s="23">
        <f t="shared" si="0"/>
        <v>99.13927034288234</v>
      </c>
      <c r="F12" s="24">
        <v>11988858</v>
      </c>
      <c r="G12" s="24">
        <v>11168323.700000003</v>
      </c>
      <c r="H12" s="23">
        <f t="shared" si="1"/>
        <v>93.15585938210297</v>
      </c>
      <c r="I12" s="24">
        <v>4538749</v>
      </c>
      <c r="J12" s="24">
        <v>4327495.53</v>
      </c>
      <c r="K12" s="23">
        <f t="shared" si="2"/>
        <v>95.34555733308892</v>
      </c>
      <c r="L12" s="27"/>
      <c r="M12" s="27"/>
      <c r="N12" s="24"/>
      <c r="O12" s="25">
        <v>3318024</v>
      </c>
      <c r="P12" s="25">
        <v>3214842.21</v>
      </c>
      <c r="Q12" s="23">
        <f>P12/O12*100</f>
        <v>96.89026390405856</v>
      </c>
      <c r="R12" s="27"/>
      <c r="S12" s="27"/>
      <c r="T12" s="24"/>
      <c r="U12" s="25">
        <v>2070160</v>
      </c>
      <c r="V12" s="25">
        <v>1723143.07</v>
      </c>
      <c r="W12" s="23">
        <f t="shared" si="3"/>
        <v>83.23719277736987</v>
      </c>
      <c r="X12" s="25">
        <v>995601</v>
      </c>
      <c r="Y12" s="25">
        <v>963905.51</v>
      </c>
      <c r="Z12" s="26">
        <f t="shared" si="4"/>
        <v>96.81644654836626</v>
      </c>
    </row>
    <row r="13" spans="1:26" ht="25.5">
      <c r="A13" s="7"/>
      <c r="B13" s="21" t="s">
        <v>17</v>
      </c>
      <c r="C13" s="22">
        <v>16672730</v>
      </c>
      <c r="D13" s="22">
        <v>16884375.98</v>
      </c>
      <c r="E13" s="23">
        <f t="shared" si="0"/>
        <v>101.26941406716237</v>
      </c>
      <c r="F13" s="24">
        <v>17635113</v>
      </c>
      <c r="G13" s="24">
        <v>16601195.809999997</v>
      </c>
      <c r="H13" s="23">
        <f t="shared" si="1"/>
        <v>94.13716719592325</v>
      </c>
      <c r="I13" s="24">
        <v>4867187</v>
      </c>
      <c r="J13" s="24">
        <v>4587631.39</v>
      </c>
      <c r="K13" s="23">
        <f t="shared" si="2"/>
        <v>94.25632074543262</v>
      </c>
      <c r="L13" s="27">
        <v>1141068</v>
      </c>
      <c r="M13" s="27">
        <v>1110619.85</v>
      </c>
      <c r="N13" s="23">
        <f>M13/L13*100</f>
        <v>97.33160950968742</v>
      </c>
      <c r="O13" s="25">
        <v>6697557</v>
      </c>
      <c r="P13" s="25">
        <v>6547577.9399999995</v>
      </c>
      <c r="Q13" s="23">
        <f>P13/O13*100</f>
        <v>97.7606900545975</v>
      </c>
      <c r="R13" s="27"/>
      <c r="S13" s="27"/>
      <c r="T13" s="24"/>
      <c r="U13" s="25">
        <v>2758305</v>
      </c>
      <c r="V13" s="25">
        <v>2555098.87</v>
      </c>
      <c r="W13" s="23">
        <f t="shared" si="3"/>
        <v>92.63293471896691</v>
      </c>
      <c r="X13" s="25">
        <v>1405865</v>
      </c>
      <c r="Y13" s="25">
        <v>1340566.68</v>
      </c>
      <c r="Z13" s="26">
        <f t="shared" si="4"/>
        <v>95.35529229335675</v>
      </c>
    </row>
    <row r="14" spans="1:26" ht="25.5">
      <c r="A14" s="7"/>
      <c r="B14" s="21" t="s">
        <v>18</v>
      </c>
      <c r="C14" s="22">
        <v>4645724</v>
      </c>
      <c r="D14" s="22">
        <v>4617929.39</v>
      </c>
      <c r="E14" s="23">
        <f t="shared" si="0"/>
        <v>99.40171628792412</v>
      </c>
      <c r="F14" s="24">
        <v>4718577</v>
      </c>
      <c r="G14" s="24">
        <v>4644787.6</v>
      </c>
      <c r="H14" s="23">
        <f t="shared" si="1"/>
        <v>98.43619379317111</v>
      </c>
      <c r="I14" s="24">
        <v>1475390</v>
      </c>
      <c r="J14" s="24">
        <v>1464809.57</v>
      </c>
      <c r="K14" s="23">
        <f t="shared" si="2"/>
        <v>99.28287232528349</v>
      </c>
      <c r="L14" s="24"/>
      <c r="M14" s="24"/>
      <c r="N14" s="24"/>
      <c r="O14" s="25">
        <v>2364957</v>
      </c>
      <c r="P14" s="25">
        <v>2328761.74</v>
      </c>
      <c r="Q14" s="23">
        <f>P14/O14*100</f>
        <v>98.46951720475256</v>
      </c>
      <c r="R14" s="27"/>
      <c r="S14" s="27"/>
      <c r="T14" s="24"/>
      <c r="U14" s="25">
        <v>143800</v>
      </c>
      <c r="V14" s="25">
        <v>140631.07</v>
      </c>
      <c r="W14" s="23">
        <f t="shared" si="3"/>
        <v>97.79629346314326</v>
      </c>
      <c r="X14" s="25">
        <v>490215</v>
      </c>
      <c r="Y14" s="25">
        <v>466371.36</v>
      </c>
      <c r="Z14" s="26">
        <f t="shared" si="4"/>
        <v>95.13608518711177</v>
      </c>
    </row>
    <row r="15" spans="1:26" ht="25.5">
      <c r="A15" s="7"/>
      <c r="B15" s="21" t="s">
        <v>19</v>
      </c>
      <c r="C15" s="22">
        <v>5550867</v>
      </c>
      <c r="D15" s="22">
        <v>6036022.96</v>
      </c>
      <c r="E15" s="23">
        <f t="shared" si="0"/>
        <v>108.74018347043804</v>
      </c>
      <c r="F15" s="24">
        <v>6539577</v>
      </c>
      <c r="G15" s="24">
        <v>6232845.209999999</v>
      </c>
      <c r="H15" s="23">
        <f t="shared" si="1"/>
        <v>95.30960809850544</v>
      </c>
      <c r="I15" s="24">
        <v>2366039</v>
      </c>
      <c r="J15" s="24">
        <v>2146285.44</v>
      </c>
      <c r="K15" s="23">
        <f t="shared" si="2"/>
        <v>90.71217507403723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3063991</v>
      </c>
      <c r="V15" s="25">
        <v>3038295.81</v>
      </c>
      <c r="W15" s="23">
        <f t="shared" si="3"/>
        <v>99.16138167507673</v>
      </c>
      <c r="X15" s="25">
        <v>466947</v>
      </c>
      <c r="Y15" s="25">
        <v>434432.05</v>
      </c>
      <c r="Z15" s="26">
        <f t="shared" si="4"/>
        <v>93.03669367187283</v>
      </c>
    </row>
    <row r="16" spans="1:26" ht="26.25" thickBot="1">
      <c r="A16" s="13"/>
      <c r="B16" s="28" t="s">
        <v>20</v>
      </c>
      <c r="C16" s="29">
        <v>39353042</v>
      </c>
      <c r="D16" s="29">
        <v>41059693.36</v>
      </c>
      <c r="E16" s="30">
        <f t="shared" si="0"/>
        <v>104.33677111924409</v>
      </c>
      <c r="F16" s="31">
        <v>32483967</v>
      </c>
      <c r="G16" s="31">
        <v>30691203.959999993</v>
      </c>
      <c r="H16" s="30">
        <f t="shared" si="1"/>
        <v>94.4810834218616</v>
      </c>
      <c r="I16" s="31">
        <v>8290147</v>
      </c>
      <c r="J16" s="31">
        <v>7864137.57</v>
      </c>
      <c r="K16" s="30">
        <f t="shared" si="2"/>
        <v>94.86125601874129</v>
      </c>
      <c r="L16" s="31"/>
      <c r="M16" s="31"/>
      <c r="N16" s="31"/>
      <c r="O16" s="32">
        <v>11739471</v>
      </c>
      <c r="P16" s="32">
        <v>11208509.080000002</v>
      </c>
      <c r="Q16" s="30">
        <f>P16/O16*100</f>
        <v>95.47712226556037</v>
      </c>
      <c r="R16" s="33"/>
      <c r="S16" s="33"/>
      <c r="T16" s="31"/>
      <c r="U16" s="32">
        <v>6653639</v>
      </c>
      <c r="V16" s="32">
        <v>6334201.35</v>
      </c>
      <c r="W16" s="30">
        <f t="shared" si="3"/>
        <v>95.19905348035864</v>
      </c>
      <c r="X16" s="32">
        <v>3152793</v>
      </c>
      <c r="Y16" s="32">
        <v>2894721.28</v>
      </c>
      <c r="Z16" s="34">
        <f t="shared" si="4"/>
        <v>91.81450478987995</v>
      </c>
    </row>
    <row r="17" spans="1:26" ht="26.25" thickBot="1">
      <c r="A17" s="35"/>
      <c r="B17" s="36" t="s">
        <v>21</v>
      </c>
      <c r="C17" s="37">
        <f>SUM(C11:C16)</f>
        <v>89691816</v>
      </c>
      <c r="D17" s="37">
        <f>SUM(D11:D16)</f>
        <v>92482628.52000001</v>
      </c>
      <c r="E17" s="38">
        <f t="shared" si="0"/>
        <v>103.11155760298132</v>
      </c>
      <c r="F17" s="39">
        <f>SUM(F11:F16)</f>
        <v>84606845</v>
      </c>
      <c r="G17" s="39">
        <f>SUM(G11:G16)</f>
        <v>80454172.5</v>
      </c>
      <c r="H17" s="38">
        <f t="shared" si="1"/>
        <v>95.09180078751311</v>
      </c>
      <c r="I17" s="39">
        <f>SUM(I11:I16)</f>
        <v>24898641</v>
      </c>
      <c r="J17" s="39">
        <f>SUM(J11:J16)</f>
        <v>23708523.18</v>
      </c>
      <c r="K17" s="38">
        <f t="shared" si="2"/>
        <v>95.22014948526709</v>
      </c>
      <c r="L17" s="39">
        <f>SUM(L11:L16)</f>
        <v>1141068</v>
      </c>
      <c r="M17" s="39">
        <f>SUM(M11:M16)</f>
        <v>1110619.85</v>
      </c>
      <c r="N17" s="38">
        <f>M17/L17*100</f>
        <v>97.33160950968742</v>
      </c>
      <c r="O17" s="39">
        <f>SUM(O11:O16)</f>
        <v>27926494</v>
      </c>
      <c r="P17" s="39">
        <f>SUM(P11:P16)</f>
        <v>27075048.130000003</v>
      </c>
      <c r="Q17" s="38">
        <f>P17/O17*100</f>
        <v>96.95111792407599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16729987</v>
      </c>
      <c r="V17" s="39">
        <f>SUM(V11:V16)</f>
        <v>15830691.33</v>
      </c>
      <c r="W17" s="38">
        <f t="shared" si="3"/>
        <v>94.624648124353</v>
      </c>
      <c r="X17" s="39">
        <f>SUM(X11:X16)</f>
        <v>8032633</v>
      </c>
      <c r="Y17" s="39">
        <f>SUM(Y11:Y16)</f>
        <v>7571307.09</v>
      </c>
      <c r="Z17" s="40">
        <f t="shared" si="4"/>
        <v>94.25685313893962</v>
      </c>
    </row>
    <row r="18" spans="1:26" ht="25.5">
      <c r="A18" s="7"/>
      <c r="B18" s="41" t="s">
        <v>22</v>
      </c>
      <c r="C18" s="42">
        <v>3884593</v>
      </c>
      <c r="D18" s="43">
        <v>3977504.67</v>
      </c>
      <c r="E18" s="44">
        <f t="shared" si="0"/>
        <v>102.39179934680416</v>
      </c>
      <c r="F18" s="45">
        <v>1956926</v>
      </c>
      <c r="G18" s="45">
        <v>1883046.49</v>
      </c>
      <c r="H18" s="44">
        <f t="shared" si="1"/>
        <v>96.22471621308112</v>
      </c>
      <c r="I18" s="46">
        <v>1597433</v>
      </c>
      <c r="J18" s="46">
        <v>1586824.97</v>
      </c>
      <c r="K18" s="44">
        <f t="shared" si="2"/>
        <v>99.33593271204488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358293</v>
      </c>
      <c r="V18" s="48">
        <v>295021.52</v>
      </c>
      <c r="W18" s="44"/>
      <c r="X18" s="47"/>
      <c r="Y18" s="47"/>
      <c r="Z18" s="49"/>
    </row>
    <row r="19" spans="1:26" ht="25.5">
      <c r="A19" s="7"/>
      <c r="B19" s="21" t="s">
        <v>23</v>
      </c>
      <c r="C19" s="50">
        <v>9759955</v>
      </c>
      <c r="D19" s="22">
        <v>10133941.870000001</v>
      </c>
      <c r="E19" s="23">
        <f t="shared" si="0"/>
        <v>103.83185035176905</v>
      </c>
      <c r="F19" s="24">
        <v>7033126</v>
      </c>
      <c r="G19" s="24">
        <v>7000760.760000003</v>
      </c>
      <c r="H19" s="23">
        <f t="shared" si="1"/>
        <v>99.53981714532063</v>
      </c>
      <c r="I19" s="46">
        <v>2160185</v>
      </c>
      <c r="J19" s="46">
        <v>2154332.84</v>
      </c>
      <c r="K19" s="23">
        <f t="shared" si="2"/>
        <v>99.72908986961764</v>
      </c>
      <c r="L19" s="24"/>
      <c r="M19" s="24"/>
      <c r="N19" s="24"/>
      <c r="O19" s="25">
        <v>3796181</v>
      </c>
      <c r="P19" s="25">
        <v>3789909.49</v>
      </c>
      <c r="Q19" s="23">
        <f>P19/O19*100</f>
        <v>99.83479423136042</v>
      </c>
      <c r="R19" s="27"/>
      <c r="S19" s="27"/>
      <c r="T19" s="24"/>
      <c r="U19" s="48">
        <v>167736</v>
      </c>
      <c r="V19" s="48">
        <v>159620.8</v>
      </c>
      <c r="W19" s="23">
        <f aca="true" t="shared" si="5" ref="W19:W25">V19/U19*100</f>
        <v>95.16192111413172</v>
      </c>
      <c r="X19" s="25">
        <v>894007</v>
      </c>
      <c r="Y19" s="25">
        <v>881881.23</v>
      </c>
      <c r="Z19" s="26">
        <f aca="true" t="shared" si="6" ref="Z19:Z27">Y19/X19*100</f>
        <v>98.64366050825105</v>
      </c>
    </row>
    <row r="20" spans="1:26" ht="25.5">
      <c r="A20" s="7"/>
      <c r="B20" s="21" t="s">
        <v>24</v>
      </c>
      <c r="C20" s="50">
        <v>2378775</v>
      </c>
      <c r="D20" s="22">
        <v>2847119.32</v>
      </c>
      <c r="E20" s="23">
        <f t="shared" si="0"/>
        <v>119.68846654265326</v>
      </c>
      <c r="F20" s="24">
        <v>2297775</v>
      </c>
      <c r="G20" s="24">
        <v>2063635.91</v>
      </c>
      <c r="H20" s="23">
        <f t="shared" si="1"/>
        <v>89.81018202391444</v>
      </c>
      <c r="I20" s="46">
        <v>1397999</v>
      </c>
      <c r="J20" s="46">
        <v>1195089.72</v>
      </c>
      <c r="K20" s="23">
        <f t="shared" si="2"/>
        <v>85.48573496833689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216166</v>
      </c>
      <c r="V20" s="48">
        <v>184936.19</v>
      </c>
      <c r="W20" s="23">
        <f t="shared" si="5"/>
        <v>85.55285752616045</v>
      </c>
      <c r="X20" s="25">
        <v>682410</v>
      </c>
      <c r="Y20" s="25">
        <v>682410</v>
      </c>
      <c r="Z20" s="26">
        <f t="shared" si="6"/>
        <v>100</v>
      </c>
    </row>
    <row r="21" spans="1:26" ht="25.5">
      <c r="A21" s="7"/>
      <c r="B21" s="21" t="s">
        <v>25</v>
      </c>
      <c r="C21" s="50">
        <v>3697034</v>
      </c>
      <c r="D21" s="22">
        <v>4261788.82</v>
      </c>
      <c r="E21" s="23">
        <f t="shared" si="0"/>
        <v>115.27588926690964</v>
      </c>
      <c r="F21" s="24">
        <v>3890884</v>
      </c>
      <c r="G21" s="24">
        <v>3738920.52</v>
      </c>
      <c r="H21" s="23">
        <f t="shared" si="1"/>
        <v>96.0943713562265</v>
      </c>
      <c r="I21" s="46">
        <v>1687296</v>
      </c>
      <c r="J21" s="46">
        <v>1568755.31</v>
      </c>
      <c r="K21" s="23">
        <f t="shared" si="2"/>
        <v>92.97451721571082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1270338</v>
      </c>
      <c r="V21" s="48">
        <v>1237090.9</v>
      </c>
      <c r="W21" s="23">
        <f t="shared" si="5"/>
        <v>97.38281465247832</v>
      </c>
      <c r="X21" s="25">
        <v>426490</v>
      </c>
      <c r="Y21" s="25">
        <v>426389.01</v>
      </c>
      <c r="Z21" s="26">
        <f t="shared" si="6"/>
        <v>99.97632066402495</v>
      </c>
    </row>
    <row r="22" spans="1:26" ht="27.75" customHeight="1">
      <c r="A22" s="7"/>
      <c r="B22" s="21" t="s">
        <v>26</v>
      </c>
      <c r="C22" s="50">
        <v>4927595</v>
      </c>
      <c r="D22" s="22">
        <v>5867486.36</v>
      </c>
      <c r="E22" s="23">
        <f t="shared" si="0"/>
        <v>119.07403834933675</v>
      </c>
      <c r="F22" s="24">
        <v>5388573</v>
      </c>
      <c r="G22" s="24">
        <v>5286908.51</v>
      </c>
      <c r="H22" s="23">
        <f t="shared" si="1"/>
        <v>98.1133318598449</v>
      </c>
      <c r="I22" s="46">
        <v>2198283</v>
      </c>
      <c r="J22" s="46">
        <v>2163788.91</v>
      </c>
      <c r="K22" s="23">
        <f t="shared" si="2"/>
        <v>98.43086217743576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2131507</v>
      </c>
      <c r="V22" s="48">
        <v>2095882.85</v>
      </c>
      <c r="W22" s="23">
        <f t="shared" si="5"/>
        <v>98.32868716828047</v>
      </c>
      <c r="X22" s="25">
        <v>558740</v>
      </c>
      <c r="Y22" s="25">
        <v>537415.26</v>
      </c>
      <c r="Z22" s="26">
        <f t="shared" si="6"/>
        <v>96.18342341697391</v>
      </c>
    </row>
    <row r="23" spans="1:30" ht="26.25" thickBot="1">
      <c r="A23" s="7"/>
      <c r="B23" s="21" t="s">
        <v>27</v>
      </c>
      <c r="C23" s="50">
        <v>2694325</v>
      </c>
      <c r="D23" s="22">
        <v>2818145.44</v>
      </c>
      <c r="E23" s="23">
        <f t="shared" si="0"/>
        <v>104.59560149573642</v>
      </c>
      <c r="F23" s="24">
        <v>2861518</v>
      </c>
      <c r="G23" s="24">
        <v>2622277.23</v>
      </c>
      <c r="H23" s="23">
        <f t="shared" si="1"/>
        <v>91.63937567403036</v>
      </c>
      <c r="I23" s="46">
        <v>1441426</v>
      </c>
      <c r="J23" s="46">
        <v>1275638.65</v>
      </c>
      <c r="K23" s="23">
        <f t="shared" si="2"/>
        <v>88.49837938263913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433523</v>
      </c>
      <c r="V23" s="48">
        <v>411346.11</v>
      </c>
      <c r="W23" s="23">
        <f t="shared" si="5"/>
        <v>94.88449517095978</v>
      </c>
      <c r="X23" s="25">
        <v>537369</v>
      </c>
      <c r="Y23" s="25">
        <v>501405.48</v>
      </c>
      <c r="Z23" s="26">
        <f t="shared" si="6"/>
        <v>93.30748145129324</v>
      </c>
      <c r="AD23" s="51"/>
    </row>
    <row r="24" spans="1:26" ht="37.5" customHeight="1" thickBot="1">
      <c r="A24" s="7"/>
      <c r="B24" s="52" t="s">
        <v>28</v>
      </c>
      <c r="C24" s="53">
        <f>SUM(C18:C23)</f>
        <v>27342277</v>
      </c>
      <c r="D24" s="53">
        <f>SUM(D18:D23)</f>
        <v>29905986.48</v>
      </c>
      <c r="E24" s="38">
        <f t="shared" si="0"/>
        <v>109.37635691423944</v>
      </c>
      <c r="F24" s="53">
        <f>SUM(F18:F23)</f>
        <v>23428802</v>
      </c>
      <c r="G24" s="53">
        <f>SUM(G18:G23)</f>
        <v>22595549.42</v>
      </c>
      <c r="H24" s="38">
        <f t="shared" si="1"/>
        <v>96.44346911122473</v>
      </c>
      <c r="I24" s="39">
        <f>SUM(I18:I23)</f>
        <v>10482622</v>
      </c>
      <c r="J24" s="39">
        <f>SUM(J18:J23)</f>
        <v>9944430.4</v>
      </c>
      <c r="K24" s="38">
        <f t="shared" si="2"/>
        <v>94.86586848214121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3796181</v>
      </c>
      <c r="P24" s="39">
        <f>SUM(P18:P23)</f>
        <v>3789909.49</v>
      </c>
      <c r="Q24" s="38">
        <f>P24/O24*100</f>
        <v>99.83479423136042</v>
      </c>
      <c r="R24" s="39"/>
      <c r="S24" s="39"/>
      <c r="T24" s="39"/>
      <c r="U24" s="39">
        <f>SUM(U18:U23)</f>
        <v>4577563</v>
      </c>
      <c r="V24" s="39">
        <f>SUM(V18:V23)</f>
        <v>4383898.37</v>
      </c>
      <c r="W24" s="38">
        <f t="shared" si="5"/>
        <v>95.76926347054099</v>
      </c>
      <c r="X24" s="39">
        <f>SUM(X18:X23)</f>
        <v>3099016</v>
      </c>
      <c r="Y24" s="39">
        <f>SUM(Y18:Y23)</f>
        <v>3029500.98</v>
      </c>
      <c r="Z24" s="40">
        <f t="shared" si="6"/>
        <v>97.75686798648346</v>
      </c>
    </row>
    <row r="25" spans="1:26" ht="22.5" customHeight="1" thickBot="1">
      <c r="A25" s="7"/>
      <c r="B25" s="54" t="s">
        <v>29</v>
      </c>
      <c r="C25" s="55">
        <f>C10+C17+C24</f>
        <v>179932811</v>
      </c>
      <c r="D25" s="55">
        <f>D10+D17+D24</f>
        <v>185863406.69</v>
      </c>
      <c r="E25" s="56">
        <f t="shared" si="0"/>
        <v>103.29600569070196</v>
      </c>
      <c r="F25" s="57">
        <f>F10+F17+F24</f>
        <v>168947220</v>
      </c>
      <c r="G25" s="57">
        <f>G10+G17+G24</f>
        <v>163443542.70999998</v>
      </c>
      <c r="H25" s="56">
        <f t="shared" si="1"/>
        <v>96.74236883566357</v>
      </c>
      <c r="I25" s="57">
        <f>I10+I17+I24</f>
        <v>44062475</v>
      </c>
      <c r="J25" s="57">
        <f>J10+J17+J24</f>
        <v>42225487.93</v>
      </c>
      <c r="K25" s="56">
        <f t="shared" si="2"/>
        <v>95.83094896507743</v>
      </c>
      <c r="L25" s="57">
        <f>L10+L17+L24</f>
        <v>1141068</v>
      </c>
      <c r="M25" s="57">
        <f>M10+M17+M24</f>
        <v>1110619.85</v>
      </c>
      <c r="N25" s="56">
        <f>N10+N17+N24</f>
        <v>97.33160950968742</v>
      </c>
      <c r="O25" s="57">
        <f>O10+O17+O24</f>
        <v>55578381</v>
      </c>
      <c r="P25" s="57">
        <f>P10+P17+P24</f>
        <v>54466478.50000001</v>
      </c>
      <c r="Q25" s="56">
        <f>P25/O25*100</f>
        <v>97.99939746355693</v>
      </c>
      <c r="R25" s="57"/>
      <c r="S25" s="57"/>
      <c r="T25" s="57"/>
      <c r="U25" s="57">
        <f>U10+U17+U24</f>
        <v>47000877</v>
      </c>
      <c r="V25" s="57">
        <f>V10+V17+V24</f>
        <v>45815045.879999995</v>
      </c>
      <c r="W25" s="56">
        <f t="shared" si="5"/>
        <v>97.4770021418962</v>
      </c>
      <c r="X25" s="57">
        <f>X10+X17+X24</f>
        <v>11131649</v>
      </c>
      <c r="Y25" s="57">
        <f>Y10+Y17+Y24</f>
        <v>10600808.07</v>
      </c>
      <c r="Z25" s="58">
        <f t="shared" si="6"/>
        <v>95.23124624213358</v>
      </c>
    </row>
    <row r="26" spans="1:26" ht="28.5" customHeight="1" thickBot="1">
      <c r="A26" s="35"/>
      <c r="B26" s="59" t="s">
        <v>30</v>
      </c>
      <c r="C26" s="59">
        <v>665740486</v>
      </c>
      <c r="D26" s="59">
        <v>656198740.69</v>
      </c>
      <c r="E26" s="60">
        <f t="shared" si="0"/>
        <v>98.56674702670854</v>
      </c>
      <c r="F26" s="61">
        <v>636612815</v>
      </c>
      <c r="G26" s="61">
        <v>598620518.4399998</v>
      </c>
      <c r="H26" s="60">
        <f t="shared" si="1"/>
        <v>94.03211879107396</v>
      </c>
      <c r="I26" s="62">
        <v>6778871</v>
      </c>
      <c r="J26" s="62">
        <v>6132716.069999998</v>
      </c>
      <c r="K26" s="60">
        <f t="shared" si="2"/>
        <v>90.46810405449519</v>
      </c>
      <c r="L26" s="61"/>
      <c r="M26" s="61"/>
      <c r="N26" s="60"/>
      <c r="O26" s="61">
        <v>250908758</v>
      </c>
      <c r="P26" s="62">
        <v>229697013.53999993</v>
      </c>
      <c r="Q26" s="60">
        <f>P26/O26*100</f>
        <v>91.54603265781577</v>
      </c>
      <c r="R26" s="61">
        <v>77066825</v>
      </c>
      <c r="S26" s="62">
        <v>73887957.75999999</v>
      </c>
      <c r="T26" s="60">
        <f>S26/R26*100</f>
        <v>95.87518074087001</v>
      </c>
      <c r="U26" s="61"/>
      <c r="V26" s="62"/>
      <c r="W26" s="23"/>
      <c r="X26" s="61">
        <v>15655032</v>
      </c>
      <c r="Y26" s="62">
        <v>15139905.55</v>
      </c>
      <c r="Z26" s="63">
        <f t="shared" si="6"/>
        <v>96.70951518974857</v>
      </c>
    </row>
    <row r="27" spans="1:26" ht="24.75" customHeight="1" thickBot="1">
      <c r="A27" s="13"/>
      <c r="B27" s="64" t="s">
        <v>31</v>
      </c>
      <c r="C27" s="65">
        <f>C25+C26</f>
        <v>845673297</v>
      </c>
      <c r="D27" s="65">
        <f>D25+D26</f>
        <v>842062147.3800001</v>
      </c>
      <c r="E27" s="66">
        <f t="shared" si="0"/>
        <v>99.57298526123382</v>
      </c>
      <c r="F27" s="65">
        <f>F25+F26</f>
        <v>805560035</v>
      </c>
      <c r="G27" s="65">
        <f>G25+G26</f>
        <v>762064061.1499999</v>
      </c>
      <c r="H27" s="66">
        <f t="shared" si="1"/>
        <v>94.60052982270898</v>
      </c>
      <c r="I27" s="67">
        <f>I25+I26</f>
        <v>50841346</v>
      </c>
      <c r="J27" s="67">
        <f>J25+J26</f>
        <v>48358204</v>
      </c>
      <c r="K27" s="66">
        <f t="shared" si="2"/>
        <v>95.11590035401501</v>
      </c>
      <c r="L27" s="67">
        <f>L25+L26</f>
        <v>1141068</v>
      </c>
      <c r="M27" s="67">
        <f>M25+M26</f>
        <v>1110619.85</v>
      </c>
      <c r="N27" s="66">
        <f>N25+N26</f>
        <v>97.33160950968742</v>
      </c>
      <c r="O27" s="67">
        <f>O25+O26</f>
        <v>306487139</v>
      </c>
      <c r="P27" s="67">
        <f>P25+P26</f>
        <v>284163492.03999996</v>
      </c>
      <c r="Q27" s="66">
        <f>P27/O27*100</f>
        <v>92.71628589935709</v>
      </c>
      <c r="R27" s="67">
        <f>R25+R26</f>
        <v>77066825</v>
      </c>
      <c r="S27" s="67">
        <f>S25+S26</f>
        <v>73887957.75999999</v>
      </c>
      <c r="T27" s="66">
        <f>S27/R27*100</f>
        <v>95.87518074087001</v>
      </c>
      <c r="U27" s="67">
        <f>U25+U26</f>
        <v>47000877</v>
      </c>
      <c r="V27" s="67">
        <f>V25+V26</f>
        <v>45815045.879999995</v>
      </c>
      <c r="W27" s="66">
        <f>V27/U27*100</f>
        <v>97.4770021418962</v>
      </c>
      <c r="X27" s="67">
        <f>X25+X26</f>
        <v>26786681</v>
      </c>
      <c r="Y27" s="67">
        <f>Y25+Y26</f>
        <v>25740713.62</v>
      </c>
      <c r="Z27" s="68">
        <f t="shared" si="6"/>
        <v>96.09519604164473</v>
      </c>
    </row>
    <row r="28" spans="6:39" ht="26.25" customHeight="1">
      <c r="F28" s="69"/>
      <c r="G28" s="69"/>
      <c r="H28" s="69"/>
      <c r="I28" s="70"/>
      <c r="J28" s="71"/>
      <c r="K28" s="70"/>
      <c r="L28" s="70"/>
      <c r="M28" s="70"/>
      <c r="N28" s="70"/>
      <c r="O28" s="70"/>
      <c r="P28" s="71"/>
      <c r="Q28" s="70"/>
      <c r="R28" s="70"/>
      <c r="S28" s="71"/>
      <c r="T28" s="70"/>
      <c r="U28" s="70"/>
      <c r="V28" s="70"/>
      <c r="W28" s="70"/>
      <c r="X28" s="70"/>
      <c r="Y28" s="71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</sheetData>
  <sheetProtection/>
  <mergeCells count="11">
    <mergeCell ref="F7:H8"/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2020-01-14T11:28:10Z</dcterms:created>
  <dcterms:modified xsi:type="dcterms:W3CDTF">2020-01-14T11:39:01Z</dcterms:modified>
  <cp:category/>
  <cp:version/>
  <cp:contentType/>
  <cp:contentStatus/>
</cp:coreProperties>
</file>