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13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<sst xmlns="http://schemas.openxmlformats.org/spreadsheetml/2006/main" count="53" uniqueCount="32">
  <si>
    <t>Інформація про надходження та використання коштів місцевих бюджетів Дергачівського району (станом на 30.06.2020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</si>
  <si>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</si>
  <si>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</si>
  <si>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</si>
  <si>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</si>
  <si>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</si>
  <si>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</si>
  <si>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</si>
  <si>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</si>
  <si>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</si>
  <si>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</si>
  <si>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на 
січень-червень</t>
  </si>
  <si>
    <t>надійшло за січень-червень</t>
  </si>
  <si>
    <t>%</t>
  </si>
  <si>
    <t>ДЕРГАЧІВСЬКА
 МІСЬКА РАДА</t>
  </si>
  <si>
    <t>ВІЛЬШАНСЬКА 
СЕЛИЩНА РАДА</t>
  </si>
  <si>
    <t>КОЗАЧОЛОПАНСЬКА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</si>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</sst>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0"/>
    <numFmt numFmtId="174" formatCode="#0.00"/>
  </numFmts>
  <fonts count="47">
    <font>
      <sz val="10"/>
      <name val="Arial"/>
      <family val="2"/>
    </font>
    <font>
      <sz val="10"/>
      <color indexed="8"/>
      <name val="Arial Cyr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0"/>
      <name val="Calibri"/>
      <family val="2"/>
    </font>
    <font>
      <sz val="10"/>
      <name val="Arial Cyr"/>
      <family val="0"/>
    </font>
    <font>
      <b/>
      <sz val="13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9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14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 wrapText="1"/>
    </xf>
    <xf numFmtId="172" fontId="4" fillId="0" borderId="19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/>
    </xf>
    <xf numFmtId="172" fontId="7" fillId="0" borderId="18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172" fontId="7" fillId="0" borderId="19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/>
    </xf>
    <xf numFmtId="172" fontId="7" fillId="0" borderId="20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 wrapText="1"/>
    </xf>
    <xf numFmtId="172" fontId="7" fillId="0" borderId="14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/>
    </xf>
    <xf numFmtId="172" fontId="4" fillId="0" borderId="23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172" fontId="4" fillId="0" borderId="2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1" fontId="6" fillId="0" borderId="25" xfId="0" applyNumberFormat="1" applyFont="1" applyFill="1" applyBorder="1" applyAlignment="1">
      <alignment horizontal="center" vertical="center"/>
    </xf>
    <xf numFmtId="172" fontId="7" fillId="0" borderId="25" xfId="0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/>
    </xf>
    <xf numFmtId="173" fontId="9" fillId="0" borderId="18" xfId="81" applyNumberFormat="1" applyFont="1" applyFill="1" applyBorder="1" applyAlignment="1">
      <alignment horizontal="center" vertical="center" wrapText="1"/>
      <protection/>
    </xf>
    <xf numFmtId="1" fontId="7" fillId="0" borderId="25" xfId="0" applyNumberFormat="1" applyFont="1" applyFill="1" applyBorder="1" applyAlignment="1">
      <alignment horizontal="center" vertical="center" wrapText="1"/>
    </xf>
    <xf numFmtId="173" fontId="9" fillId="0" borderId="18" xfId="80" applyNumberFormat="1" applyFont="1" applyBorder="1" applyAlignment="1">
      <alignment vertical="center" wrapText="1"/>
      <protection/>
    </xf>
    <xf numFmtId="172" fontId="7" fillId="0" borderId="26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74" fontId="10" fillId="0" borderId="0" xfId="0" applyNumberFormat="1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center" vertical="center" wrapText="1"/>
    </xf>
    <xf numFmtId="1" fontId="8" fillId="0" borderId="23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1" fontId="8" fillId="0" borderId="27" xfId="0" applyNumberFormat="1" applyFont="1" applyFill="1" applyBorder="1" applyAlignment="1">
      <alignment horizontal="center" vertical="center"/>
    </xf>
    <xf numFmtId="172" fontId="7" fillId="0" borderId="27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1" fontId="7" fillId="0" borderId="27" xfId="0" applyNumberFormat="1" applyFont="1" applyFill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172" fontId="7" fillId="0" borderId="28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1" fontId="11" fillId="0" borderId="23" xfId="0" applyNumberFormat="1" applyFont="1" applyFill="1" applyBorder="1" applyAlignment="1">
      <alignment horizontal="center" vertical="center"/>
    </xf>
    <xf numFmtId="172" fontId="12" fillId="0" borderId="23" xfId="0" applyNumberFormat="1" applyFont="1" applyFill="1" applyBorder="1" applyAlignment="1">
      <alignment horizontal="center" vertical="center"/>
    </xf>
    <xf numFmtId="1" fontId="12" fillId="0" borderId="23" xfId="0" applyNumberFormat="1" applyFont="1" applyFill="1" applyBorder="1" applyAlignment="1">
      <alignment horizontal="center" vertical="center"/>
    </xf>
    <xf numFmtId="172" fontId="12" fillId="0" borderId="24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2" fontId="13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 wrapText="1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0 2" xfId="52"/>
    <cellStyle name="Обычный 180 3" xfId="53"/>
    <cellStyle name="Обычный 181 2" xfId="54"/>
    <cellStyle name="Обычный 181 3" xfId="55"/>
    <cellStyle name="Обычный 182 2" xfId="56"/>
    <cellStyle name="Обычный 182 3" xfId="57"/>
    <cellStyle name="Обычный 183 2" xfId="58"/>
    <cellStyle name="Обычный 183 3" xfId="59"/>
    <cellStyle name="Обычный 184 2" xfId="60"/>
    <cellStyle name="Обычный 184 3" xfId="61"/>
    <cellStyle name="Обычный 185 2" xfId="62"/>
    <cellStyle name="Обычный 185 3" xfId="63"/>
    <cellStyle name="Обычный 186 2" xfId="64"/>
    <cellStyle name="Обычный 186 3" xfId="65"/>
    <cellStyle name="Обычный 256" xfId="66"/>
    <cellStyle name="Обычный 257" xfId="67"/>
    <cellStyle name="Обычный 79 2" xfId="68"/>
    <cellStyle name="Обычный 79 3" xfId="69"/>
    <cellStyle name="Обычный 80 2" xfId="70"/>
    <cellStyle name="Обычный 80 3" xfId="71"/>
    <cellStyle name="Обычный 81 2" xfId="72"/>
    <cellStyle name="Обычный 81 3" xfId="73"/>
    <cellStyle name="Обычный 82 2" xfId="74"/>
    <cellStyle name="Обычный 82 3" xfId="75"/>
    <cellStyle name="Обычный 83 2" xfId="76"/>
    <cellStyle name="Обычный 83 3" xfId="77"/>
    <cellStyle name="Обычный 84 2" xfId="78"/>
    <cellStyle name="Обычный 84 3" xfId="79"/>
    <cellStyle name="Обычный_ВИДАТКИ  29 10   2018" xfId="80"/>
    <cellStyle name="Обычный_ВИДАТКИ20 07  2018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28"/>
  <sheetViews>
    <sheetView tabSelected="1" zoomScale="80" zoomScaleNormal="80" zoomScalePageLayoutView="0" workbookViewId="0" topLeftCell="A1">
      <pane xSplit="2" ySplit="9" topLeftCell="C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Z5"/>
    </sheetView>
  </sheetViews>
  <sheetFormatPr defaultColWidth="9.140625" defaultRowHeight="12.75"/>
  <cols>
    <col min="1" max="1" width="4.28125" style="1" customWidth="1"/>
    <col min="2" max="2" width="23.421875" style="3" customWidth="1"/>
    <col min="3" max="3" width="16.7109375" style="3" customWidth="1"/>
    <col min="4" max="4" width="18.140625" style="3" customWidth="1"/>
    <col min="5" max="5" width="12.8515625" style="3" customWidth="1"/>
    <col min="6" max="6" width="15.7109375" style="3" customWidth="1"/>
    <col min="7" max="7" width="15.8515625" style="3" customWidth="1"/>
    <col min="8" max="8" width="8.7109375" style="3" customWidth="1"/>
    <col min="9" max="9" width="14.7109375" style="3" customWidth="1"/>
    <col min="10" max="10" width="16.140625" style="3" customWidth="1"/>
    <col min="11" max="11" width="8.8515625" style="3" customWidth="1"/>
    <col min="12" max="12" width="13.57421875" style="3" customWidth="1"/>
    <col min="13" max="13" width="10.7109375" style="3" customWidth="1"/>
    <col min="14" max="14" width="6.8515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3.7109375" style="3" customWidth="1"/>
    <col min="25" max="25" width="15.140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44012</v>
      </c>
      <c r="C2" s="4"/>
      <c r="D2" s="4"/>
    </row>
    <row r="5" spans="2:26" ht="20.25">
      <c r="B5" s="74" t="s">
        <v>0</v>
      </c>
      <c r="C5" s="74"/>
      <c r="D5" s="74"/>
      <c r="E5" s="74"/>
      <c r="F5" s="74"/>
      <c r="G5" s="74"/>
      <c r="H5" s="74"/>
      <c r="I5" s="74"/>
      <c r="J5" s="74"/>
      <c r="K5" s="74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</row>
    <row r="6" ht="13.5" thickBot="1"/>
    <row r="7" spans="1:26" ht="13.5" customHeight="1" thickBot="1">
      <c r="A7" s="5"/>
      <c r="B7" s="6"/>
      <c r="C7" s="76" t="s">
        <v>1</v>
      </c>
      <c r="D7" s="77"/>
      <c r="E7" s="78"/>
      <c r="F7" s="81" t="s">
        <v>2</v>
      </c>
      <c r="G7" s="82"/>
      <c r="H7" s="83"/>
      <c r="I7" s="87" t="s">
        <v>3</v>
      </c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9"/>
    </row>
    <row r="8" spans="1:26" ht="27.75" customHeight="1" thickBot="1">
      <c r="A8" s="7"/>
      <c r="B8" s="90" t="s">
        <v>4</v>
      </c>
      <c r="C8" s="79"/>
      <c r="D8" s="79"/>
      <c r="E8" s="80"/>
      <c r="F8" s="84"/>
      <c r="G8" s="85"/>
      <c r="H8" s="86"/>
      <c r="I8" s="87" t="s">
        <v>5</v>
      </c>
      <c r="J8" s="88"/>
      <c r="K8" s="89"/>
      <c r="L8" s="87" t="s">
        <v>6</v>
      </c>
      <c r="M8" s="88"/>
      <c r="N8" s="89"/>
      <c r="O8" s="92" t="s">
        <v>7</v>
      </c>
      <c r="P8" s="72"/>
      <c r="Q8" s="72"/>
      <c r="R8" s="72" t="s">
        <v>8</v>
      </c>
      <c r="S8" s="72"/>
      <c r="T8" s="72"/>
      <c r="U8" s="93" t="s">
        <v>9</v>
      </c>
      <c r="V8" s="72"/>
      <c r="W8" s="72"/>
      <c r="X8" s="72" t="s">
        <v>10</v>
      </c>
      <c r="Y8" s="72"/>
      <c r="Z8" s="73"/>
    </row>
    <row r="9" spans="1:26" ht="87.75" customHeight="1">
      <c r="A9" s="7"/>
      <c r="B9" s="91"/>
      <c r="C9" s="8" t="s">
        <v>11</v>
      </c>
      <c r="D9" s="9" t="s">
        <v>12</v>
      </c>
      <c r="E9" s="9" t="s">
        <v>13</v>
      </c>
      <c r="F9" s="8" t="s">
        <v>11</v>
      </c>
      <c r="G9" s="9" t="s">
        <v>12</v>
      </c>
      <c r="H9" s="10" t="s">
        <v>13</v>
      </c>
      <c r="I9" s="8" t="s">
        <v>11</v>
      </c>
      <c r="J9" s="9" t="s">
        <v>12</v>
      </c>
      <c r="K9" s="11" t="s">
        <v>13</v>
      </c>
      <c r="L9" s="8" t="s">
        <v>11</v>
      </c>
      <c r="M9" s="9" t="s">
        <v>12</v>
      </c>
      <c r="N9" s="11" t="s">
        <v>13</v>
      </c>
      <c r="O9" s="8" t="s">
        <v>11</v>
      </c>
      <c r="P9" s="9" t="s">
        <v>12</v>
      </c>
      <c r="Q9" s="11" t="s">
        <v>13</v>
      </c>
      <c r="R9" s="8" t="s">
        <v>11</v>
      </c>
      <c r="S9" s="9" t="s">
        <v>12</v>
      </c>
      <c r="T9" s="11" t="s">
        <v>13</v>
      </c>
      <c r="U9" s="8" t="s">
        <v>11</v>
      </c>
      <c r="V9" s="9" t="s">
        <v>12</v>
      </c>
      <c r="W9" s="11" t="s">
        <v>13</v>
      </c>
      <c r="X9" s="8" t="s">
        <v>11</v>
      </c>
      <c r="Y9" s="9" t="s">
        <v>12</v>
      </c>
      <c r="Z9" s="12" t="s">
        <v>13</v>
      </c>
    </row>
    <row r="10" spans="1:26" ht="42.75" customHeight="1" thickBot="1">
      <c r="A10" s="13"/>
      <c r="B10" s="14" t="s">
        <v>14</v>
      </c>
      <c r="C10" s="15">
        <v>33333011</v>
      </c>
      <c r="D10" s="15">
        <v>33034110.64</v>
      </c>
      <c r="E10" s="16">
        <f aca="true" t="shared" si="0" ref="E10:E27">D10/C10*100</f>
        <v>99.1032902488167</v>
      </c>
      <c r="F10" s="17">
        <v>31782011</v>
      </c>
      <c r="G10" s="17">
        <v>28888590.73</v>
      </c>
      <c r="H10" s="16">
        <f aca="true" t="shared" si="1" ref="H10:H27">G10/F10*100</f>
        <v>90.8960440860712</v>
      </c>
      <c r="I10" s="17">
        <v>4221379</v>
      </c>
      <c r="J10" s="17">
        <v>3957805.23</v>
      </c>
      <c r="K10" s="16">
        <f aca="true" t="shared" si="2" ref="K10:K27">J10/I10*100</f>
        <v>93.75621639279487</v>
      </c>
      <c r="L10" s="17"/>
      <c r="M10" s="17"/>
      <c r="N10" s="17"/>
      <c r="O10" s="18">
        <v>13321598</v>
      </c>
      <c r="P10" s="18">
        <v>11355654.329999998</v>
      </c>
      <c r="Q10" s="16">
        <f>P10/O10*100</f>
        <v>85.2424336029356</v>
      </c>
      <c r="R10" s="19"/>
      <c r="S10" s="19"/>
      <c r="T10" s="17"/>
      <c r="U10" s="18">
        <v>11805138</v>
      </c>
      <c r="V10" s="18">
        <v>11300008.59</v>
      </c>
      <c r="W10" s="16">
        <f aca="true" t="shared" si="3" ref="W10:W17">V10/U10*100</f>
        <v>95.72110542036866</v>
      </c>
      <c r="X10" s="18"/>
      <c r="Y10" s="18"/>
      <c r="Z10" s="20"/>
    </row>
    <row r="11" spans="1:26" ht="38.25" customHeight="1">
      <c r="A11" s="7"/>
      <c r="B11" s="21" t="s">
        <v>15</v>
      </c>
      <c r="C11" s="22">
        <v>6095892</v>
      </c>
      <c r="D11" s="22">
        <v>5811270.62</v>
      </c>
      <c r="E11" s="23">
        <f t="shared" si="0"/>
        <v>95.33093138789205</v>
      </c>
      <c r="F11" s="24">
        <v>6270110</v>
      </c>
      <c r="G11" s="24">
        <v>5283385.6</v>
      </c>
      <c r="H11" s="23">
        <f t="shared" si="1"/>
        <v>84.26304482696474</v>
      </c>
      <c r="I11" s="24">
        <v>1657562</v>
      </c>
      <c r="J11" s="24">
        <v>1357234.0200000003</v>
      </c>
      <c r="K11" s="23">
        <f t="shared" si="2"/>
        <v>81.88134259834627</v>
      </c>
      <c r="L11" s="25"/>
      <c r="M11" s="24"/>
      <c r="N11" s="24"/>
      <c r="O11" s="25">
        <v>2253114</v>
      </c>
      <c r="P11" s="25">
        <v>1920242.96</v>
      </c>
      <c r="Q11" s="23">
        <f>P11/O11*100</f>
        <v>85.22617852447767</v>
      </c>
      <c r="R11" s="24"/>
      <c r="S11" s="24"/>
      <c r="T11" s="24"/>
      <c r="U11" s="25">
        <v>717634</v>
      </c>
      <c r="V11" s="25">
        <v>564116.58</v>
      </c>
      <c r="W11" s="23">
        <f t="shared" si="3"/>
        <v>78.60783909346547</v>
      </c>
      <c r="X11" s="25">
        <v>807940</v>
      </c>
      <c r="Y11" s="25">
        <v>649273.5399999999</v>
      </c>
      <c r="Z11" s="26">
        <f aca="true" t="shared" si="4" ref="Z11:Z17">Y11/X11*100</f>
        <v>80.36160358442459</v>
      </c>
    </row>
    <row r="12" spans="1:26" ht="25.5">
      <c r="A12" s="7"/>
      <c r="B12" s="21" t="s">
        <v>16</v>
      </c>
      <c r="C12" s="22">
        <v>6049167</v>
      </c>
      <c r="D12" s="22">
        <v>4972502.05</v>
      </c>
      <c r="E12" s="23">
        <f t="shared" si="0"/>
        <v>82.20143451156167</v>
      </c>
      <c r="F12" s="24">
        <v>5900599</v>
      </c>
      <c r="G12" s="24">
        <v>5237452.959999999</v>
      </c>
      <c r="H12" s="23">
        <f t="shared" si="1"/>
        <v>88.76137761606914</v>
      </c>
      <c r="I12" s="24">
        <v>2264900</v>
      </c>
      <c r="J12" s="24">
        <v>2236797.78</v>
      </c>
      <c r="K12" s="23">
        <f t="shared" si="2"/>
        <v>98.75922910503773</v>
      </c>
      <c r="L12" s="27"/>
      <c r="M12" s="27"/>
      <c r="N12" s="24"/>
      <c r="O12" s="25">
        <v>2323904</v>
      </c>
      <c r="P12" s="25">
        <v>1881596.95</v>
      </c>
      <c r="Q12" s="23">
        <f>P12/O12*100</f>
        <v>80.96706877736773</v>
      </c>
      <c r="R12" s="27"/>
      <c r="S12" s="27"/>
      <c r="T12" s="24"/>
      <c r="U12" s="25">
        <v>422903</v>
      </c>
      <c r="V12" s="25">
        <v>389121.07</v>
      </c>
      <c r="W12" s="23">
        <f t="shared" si="3"/>
        <v>92.01189634502475</v>
      </c>
      <c r="X12" s="25">
        <v>579612</v>
      </c>
      <c r="Y12" s="25">
        <v>429817.16000000003</v>
      </c>
      <c r="Z12" s="26">
        <f t="shared" si="4"/>
        <v>74.15601471329096</v>
      </c>
    </row>
    <row r="13" spans="1:26" ht="25.5">
      <c r="A13" s="7"/>
      <c r="B13" s="21" t="s">
        <v>17</v>
      </c>
      <c r="C13" s="22">
        <v>9053089</v>
      </c>
      <c r="D13" s="22">
        <v>8640490.219999999</v>
      </c>
      <c r="E13" s="23">
        <f t="shared" si="0"/>
        <v>95.44245306767667</v>
      </c>
      <c r="F13" s="24">
        <v>9523089</v>
      </c>
      <c r="G13" s="24">
        <v>7556016.180000001</v>
      </c>
      <c r="H13" s="23">
        <f t="shared" si="1"/>
        <v>79.34417267338361</v>
      </c>
      <c r="I13" s="24">
        <v>2422168</v>
      </c>
      <c r="J13" s="24">
        <v>2044280.8300000003</v>
      </c>
      <c r="K13" s="23">
        <f t="shared" si="2"/>
        <v>84.39880429433467</v>
      </c>
      <c r="L13" s="27">
        <v>680329</v>
      </c>
      <c r="M13" s="27">
        <v>458185.10000000003</v>
      </c>
      <c r="N13" s="23">
        <f>M13/L13*100</f>
        <v>67.34757742210019</v>
      </c>
      <c r="O13" s="25">
        <v>3562288</v>
      </c>
      <c r="P13" s="25">
        <v>2815164.04</v>
      </c>
      <c r="Q13" s="23">
        <f>P13/O13*100</f>
        <v>79.02685128209735</v>
      </c>
      <c r="R13" s="27"/>
      <c r="S13" s="27"/>
      <c r="T13" s="24"/>
      <c r="U13" s="25">
        <v>1583370</v>
      </c>
      <c r="V13" s="25">
        <v>1418747.98</v>
      </c>
      <c r="W13" s="23">
        <f t="shared" si="3"/>
        <v>89.6030605607028</v>
      </c>
      <c r="X13" s="25">
        <v>926765</v>
      </c>
      <c r="Y13" s="25">
        <v>637622.2300000001</v>
      </c>
      <c r="Z13" s="26">
        <f t="shared" si="4"/>
        <v>68.80085350655237</v>
      </c>
    </row>
    <row r="14" spans="1:26" ht="25.5">
      <c r="A14" s="7"/>
      <c r="B14" s="21" t="s">
        <v>18</v>
      </c>
      <c r="C14" s="22">
        <v>2982378</v>
      </c>
      <c r="D14" s="22">
        <v>2709728.12</v>
      </c>
      <c r="E14" s="23">
        <f t="shared" si="0"/>
        <v>90.85797038470643</v>
      </c>
      <c r="F14" s="24">
        <v>2978789</v>
      </c>
      <c r="G14" s="24">
        <v>2160988.4099999997</v>
      </c>
      <c r="H14" s="23">
        <f t="shared" si="1"/>
        <v>72.54587048629493</v>
      </c>
      <c r="I14" s="24">
        <v>712580</v>
      </c>
      <c r="J14" s="24">
        <v>602173.9700000001</v>
      </c>
      <c r="K14" s="23">
        <f t="shared" si="2"/>
        <v>84.50615650172614</v>
      </c>
      <c r="L14" s="24"/>
      <c r="M14" s="24"/>
      <c r="N14" s="24"/>
      <c r="O14" s="25">
        <v>1558372</v>
      </c>
      <c r="P14" s="25">
        <v>1316206.15</v>
      </c>
      <c r="Q14" s="23">
        <f>P14/O14*100</f>
        <v>84.46033103777532</v>
      </c>
      <c r="R14" s="27"/>
      <c r="S14" s="27"/>
      <c r="T14" s="24"/>
      <c r="U14" s="25">
        <v>55065</v>
      </c>
      <c r="V14" s="25">
        <v>53167.03</v>
      </c>
      <c r="W14" s="23">
        <f t="shared" si="3"/>
        <v>96.5532189230909</v>
      </c>
      <c r="X14" s="25">
        <v>269772</v>
      </c>
      <c r="Y14" s="25">
        <v>186441.26</v>
      </c>
      <c r="Z14" s="26">
        <f t="shared" si="4"/>
        <v>69.1106786471539</v>
      </c>
    </row>
    <row r="15" spans="1:26" ht="25.5">
      <c r="A15" s="7"/>
      <c r="B15" s="21" t="s">
        <v>19</v>
      </c>
      <c r="C15" s="22">
        <v>2821151</v>
      </c>
      <c r="D15" s="22">
        <v>3301803.3800000004</v>
      </c>
      <c r="E15" s="23">
        <f t="shared" si="0"/>
        <v>117.03745669763867</v>
      </c>
      <c r="F15" s="24">
        <v>3521151</v>
      </c>
      <c r="G15" s="24">
        <v>2200340.9199999995</v>
      </c>
      <c r="H15" s="23">
        <f t="shared" si="1"/>
        <v>62.489251951989544</v>
      </c>
      <c r="I15" s="24">
        <v>1296666</v>
      </c>
      <c r="J15" s="24">
        <v>1086336.2099999997</v>
      </c>
      <c r="K15" s="23">
        <f t="shared" si="2"/>
        <v>83.77918523351424</v>
      </c>
      <c r="L15" s="24"/>
      <c r="M15" s="24"/>
      <c r="N15" s="24"/>
      <c r="O15" s="25"/>
      <c r="P15" s="25"/>
      <c r="Q15" s="23"/>
      <c r="R15" s="27"/>
      <c r="S15" s="27"/>
      <c r="T15" s="24"/>
      <c r="U15" s="25">
        <v>1315954</v>
      </c>
      <c r="V15" s="25">
        <v>721934.6799999999</v>
      </c>
      <c r="W15" s="23">
        <f t="shared" si="3"/>
        <v>54.8601759635975</v>
      </c>
      <c r="X15" s="25">
        <v>255099</v>
      </c>
      <c r="Y15" s="25">
        <v>165463.43</v>
      </c>
      <c r="Z15" s="26">
        <f t="shared" si="4"/>
        <v>64.86243772025763</v>
      </c>
    </row>
    <row r="16" spans="1:26" ht="26.25" thickBot="1">
      <c r="A16" s="13"/>
      <c r="B16" s="28" t="s">
        <v>20</v>
      </c>
      <c r="C16" s="29">
        <v>21883510</v>
      </c>
      <c r="D16" s="29">
        <v>20195696.96</v>
      </c>
      <c r="E16" s="30">
        <f t="shared" si="0"/>
        <v>92.28728371271336</v>
      </c>
      <c r="F16" s="31">
        <v>16955632</v>
      </c>
      <c r="G16" s="31">
        <v>15250684</v>
      </c>
      <c r="H16" s="30">
        <f t="shared" si="1"/>
        <v>89.94465083931993</v>
      </c>
      <c r="I16" s="31">
        <v>4255239</v>
      </c>
      <c r="J16" s="31">
        <v>4200501.52</v>
      </c>
      <c r="K16" s="30">
        <f t="shared" si="2"/>
        <v>98.7136449915034</v>
      </c>
      <c r="L16" s="31"/>
      <c r="M16" s="31"/>
      <c r="N16" s="31"/>
      <c r="O16" s="32">
        <v>6312011</v>
      </c>
      <c r="P16" s="32">
        <v>5384712.7299999995</v>
      </c>
      <c r="Q16" s="30">
        <f>P16/O16*100</f>
        <v>85.30898837153484</v>
      </c>
      <c r="R16" s="33"/>
      <c r="S16" s="33"/>
      <c r="T16" s="31"/>
      <c r="U16" s="32">
        <v>3151343</v>
      </c>
      <c r="V16" s="32">
        <v>2918035.12</v>
      </c>
      <c r="W16" s="30">
        <f t="shared" si="3"/>
        <v>92.59655708693087</v>
      </c>
      <c r="X16" s="32">
        <v>2006948</v>
      </c>
      <c r="Y16" s="32">
        <v>1546580.06</v>
      </c>
      <c r="Z16" s="34">
        <f t="shared" si="4"/>
        <v>77.06129207134416</v>
      </c>
    </row>
    <row r="17" spans="1:26" ht="26.25" thickBot="1">
      <c r="A17" s="35"/>
      <c r="B17" s="36" t="s">
        <v>21</v>
      </c>
      <c r="C17" s="37">
        <f>SUM(C11:C16)</f>
        <v>48885187</v>
      </c>
      <c r="D17" s="37">
        <f>SUM(D11:D16)</f>
        <v>45631491.35</v>
      </c>
      <c r="E17" s="38">
        <f t="shared" si="0"/>
        <v>93.34420946369704</v>
      </c>
      <c r="F17" s="39">
        <f>SUM(F11:F16)</f>
        <v>45149370</v>
      </c>
      <c r="G17" s="39">
        <f>SUM(G11:G16)</f>
        <v>37688868.06999999</v>
      </c>
      <c r="H17" s="38">
        <f t="shared" si="1"/>
        <v>83.47595563348943</v>
      </c>
      <c r="I17" s="39">
        <f>SUM(I11:I16)</f>
        <v>12609115</v>
      </c>
      <c r="J17" s="39">
        <f>SUM(J11:J16)</f>
        <v>11527324.329999998</v>
      </c>
      <c r="K17" s="38">
        <f t="shared" si="2"/>
        <v>91.42056623323681</v>
      </c>
      <c r="L17" s="39">
        <f>SUM(L11:L16)</f>
        <v>680329</v>
      </c>
      <c r="M17" s="39">
        <f>SUM(M11:M16)</f>
        <v>458185.10000000003</v>
      </c>
      <c r="N17" s="38">
        <f>M17/L17*100</f>
        <v>67.34757742210019</v>
      </c>
      <c r="O17" s="39">
        <f>SUM(O11:O16)</f>
        <v>16009689</v>
      </c>
      <c r="P17" s="39">
        <f>SUM(P11:P16)</f>
        <v>13317922.829999998</v>
      </c>
      <c r="Q17" s="38">
        <f>P17/O17*100</f>
        <v>83.18664297601282</v>
      </c>
      <c r="R17" s="39">
        <f>SUM(R11:R16)</f>
        <v>0</v>
      </c>
      <c r="S17" s="39">
        <f>SUM(S11:S16)</f>
        <v>0</v>
      </c>
      <c r="T17" s="39">
        <f>SUM(T11:T16)</f>
        <v>0</v>
      </c>
      <c r="U17" s="39">
        <f>SUM(U11:U16)</f>
        <v>7246269</v>
      </c>
      <c r="V17" s="39">
        <f>SUM(V11:V16)</f>
        <v>6065122.46</v>
      </c>
      <c r="W17" s="38">
        <f t="shared" si="3"/>
        <v>83.69993523563643</v>
      </c>
      <c r="X17" s="39">
        <f>SUM(X11:X16)</f>
        <v>4846136</v>
      </c>
      <c r="Y17" s="39">
        <f>SUM(Y11:Y16)</f>
        <v>3615197.68</v>
      </c>
      <c r="Z17" s="40">
        <f t="shared" si="4"/>
        <v>74.59959192230676</v>
      </c>
    </row>
    <row r="18" spans="1:26" ht="25.5">
      <c r="A18" s="7"/>
      <c r="B18" s="41" t="s">
        <v>22</v>
      </c>
      <c r="C18" s="42">
        <v>826903</v>
      </c>
      <c r="D18" s="43">
        <v>724991.6799999999</v>
      </c>
      <c r="E18" s="44">
        <f t="shared" si="0"/>
        <v>87.67554114569664</v>
      </c>
      <c r="F18" s="45">
        <v>826903</v>
      </c>
      <c r="G18" s="45">
        <v>750799.74</v>
      </c>
      <c r="H18" s="44">
        <f t="shared" si="1"/>
        <v>90.79659161957328</v>
      </c>
      <c r="I18" s="46">
        <v>736068</v>
      </c>
      <c r="J18" s="46">
        <v>698211.1699999999</v>
      </c>
      <c r="K18" s="44">
        <f t="shared" si="2"/>
        <v>94.8568841465734</v>
      </c>
      <c r="L18" s="45"/>
      <c r="M18" s="45"/>
      <c r="N18" s="45"/>
      <c r="O18" s="45"/>
      <c r="P18" s="45"/>
      <c r="Q18" s="44"/>
      <c r="R18" s="47"/>
      <c r="S18" s="47"/>
      <c r="T18" s="45"/>
      <c r="U18" s="48">
        <v>90235</v>
      </c>
      <c r="V18" s="48">
        <v>52588.57</v>
      </c>
      <c r="W18" s="44"/>
      <c r="X18" s="47"/>
      <c r="Y18" s="47"/>
      <c r="Z18" s="49"/>
    </row>
    <row r="19" spans="1:26" ht="25.5">
      <c r="A19" s="7"/>
      <c r="B19" s="21" t="s">
        <v>23</v>
      </c>
      <c r="C19" s="50">
        <v>4417756</v>
      </c>
      <c r="D19" s="22">
        <v>4138149.55</v>
      </c>
      <c r="E19" s="23">
        <f t="shared" si="0"/>
        <v>93.67084895589525</v>
      </c>
      <c r="F19" s="24">
        <v>4648900</v>
      </c>
      <c r="G19" s="24">
        <v>4114380.97</v>
      </c>
      <c r="H19" s="23">
        <f t="shared" si="1"/>
        <v>88.50224719826197</v>
      </c>
      <c r="I19" s="46">
        <v>1434729</v>
      </c>
      <c r="J19" s="46">
        <v>1400320.1999999997</v>
      </c>
      <c r="K19" s="23">
        <f t="shared" si="2"/>
        <v>97.60172130067767</v>
      </c>
      <c r="L19" s="24"/>
      <c r="M19" s="24"/>
      <c r="N19" s="24"/>
      <c r="O19" s="25">
        <v>2359152</v>
      </c>
      <c r="P19" s="25">
        <v>2071285.3599999999</v>
      </c>
      <c r="Q19" s="23">
        <f>P19/O19*100</f>
        <v>87.79787652512428</v>
      </c>
      <c r="R19" s="27"/>
      <c r="S19" s="27"/>
      <c r="T19" s="24"/>
      <c r="U19" s="48">
        <v>249531</v>
      </c>
      <c r="V19" s="48">
        <v>180599.75999999998</v>
      </c>
      <c r="W19" s="23">
        <f aca="true" t="shared" si="5" ref="W19:W25">V19/U19*100</f>
        <v>72.3756807771379</v>
      </c>
      <c r="X19" s="25">
        <v>553080</v>
      </c>
      <c r="Y19" s="25">
        <v>426265.05</v>
      </c>
      <c r="Z19" s="26">
        <f aca="true" t="shared" si="6" ref="Z19:Z27">Y19/X19*100</f>
        <v>77.0711379908874</v>
      </c>
    </row>
    <row r="20" spans="1:26" ht="25.5">
      <c r="A20" s="7"/>
      <c r="B20" s="21" t="s">
        <v>24</v>
      </c>
      <c r="C20" s="50">
        <v>1259520</v>
      </c>
      <c r="D20" s="22">
        <v>1122118.5899999999</v>
      </c>
      <c r="E20" s="23">
        <f t="shared" si="0"/>
        <v>89.09097036966462</v>
      </c>
      <c r="F20" s="24">
        <v>1826630</v>
      </c>
      <c r="G20" s="24">
        <v>1171875.4300000002</v>
      </c>
      <c r="H20" s="23">
        <f t="shared" si="1"/>
        <v>64.15505219995293</v>
      </c>
      <c r="I20" s="46">
        <v>1176463</v>
      </c>
      <c r="J20" s="46">
        <v>772720.37</v>
      </c>
      <c r="K20" s="23">
        <f t="shared" si="2"/>
        <v>65.68165509667537</v>
      </c>
      <c r="L20" s="24"/>
      <c r="M20" s="24"/>
      <c r="N20" s="24"/>
      <c r="O20" s="25"/>
      <c r="P20" s="25"/>
      <c r="Q20" s="23"/>
      <c r="R20" s="27"/>
      <c r="S20" s="27"/>
      <c r="T20" s="24"/>
      <c r="U20" s="48">
        <v>288500</v>
      </c>
      <c r="V20" s="48">
        <v>103848.83</v>
      </c>
      <c r="W20" s="23">
        <f t="shared" si="5"/>
        <v>35.99612824956672</v>
      </c>
      <c r="X20" s="25">
        <v>332067</v>
      </c>
      <c r="Y20" s="25">
        <v>266306.23000000004</v>
      </c>
      <c r="Z20" s="26">
        <f t="shared" si="6"/>
        <v>80.19653563889216</v>
      </c>
    </row>
    <row r="21" spans="1:26" ht="25.5">
      <c r="A21" s="7"/>
      <c r="B21" s="21" t="s">
        <v>25</v>
      </c>
      <c r="C21" s="50">
        <v>1890849</v>
      </c>
      <c r="D21" s="22">
        <v>1689776.93</v>
      </c>
      <c r="E21" s="23">
        <f t="shared" si="0"/>
        <v>89.36604297857734</v>
      </c>
      <c r="F21" s="24">
        <v>2082209</v>
      </c>
      <c r="G21" s="24">
        <v>1622037.99</v>
      </c>
      <c r="H21" s="23">
        <f t="shared" si="1"/>
        <v>77.89986451888356</v>
      </c>
      <c r="I21" s="46">
        <v>952726</v>
      </c>
      <c r="J21" s="46">
        <v>734916.48</v>
      </c>
      <c r="K21" s="23">
        <f t="shared" si="2"/>
        <v>77.13828319999664</v>
      </c>
      <c r="L21" s="24"/>
      <c r="M21" s="24"/>
      <c r="N21" s="24"/>
      <c r="O21" s="25"/>
      <c r="P21" s="25"/>
      <c r="Q21" s="23"/>
      <c r="R21" s="27"/>
      <c r="S21" s="27"/>
      <c r="T21" s="24"/>
      <c r="U21" s="48">
        <v>866351</v>
      </c>
      <c r="V21" s="48">
        <v>724246.8899999999</v>
      </c>
      <c r="W21" s="23">
        <f t="shared" si="5"/>
        <v>83.59739759058394</v>
      </c>
      <c r="X21" s="25">
        <v>257532</v>
      </c>
      <c r="Y21" s="25">
        <v>160274.62000000002</v>
      </c>
      <c r="Z21" s="26">
        <f t="shared" si="6"/>
        <v>62.234836835810704</v>
      </c>
    </row>
    <row r="22" spans="1:26" ht="27.75" customHeight="1">
      <c r="A22" s="7"/>
      <c r="B22" s="21" t="s">
        <v>26</v>
      </c>
      <c r="C22" s="50">
        <v>2798281</v>
      </c>
      <c r="D22" s="22">
        <v>2711662.97</v>
      </c>
      <c r="E22" s="23">
        <f t="shared" si="0"/>
        <v>96.90459857319547</v>
      </c>
      <c r="F22" s="24">
        <v>3913001</v>
      </c>
      <c r="G22" s="24">
        <v>1344883.5899999999</v>
      </c>
      <c r="H22" s="23">
        <f t="shared" si="1"/>
        <v>34.36962040132369</v>
      </c>
      <c r="I22" s="46">
        <v>1255980</v>
      </c>
      <c r="J22" s="46">
        <v>855188.2399999999</v>
      </c>
      <c r="K22" s="23">
        <f t="shared" si="2"/>
        <v>68.08931989362887</v>
      </c>
      <c r="L22" s="24"/>
      <c r="M22" s="24"/>
      <c r="N22" s="24"/>
      <c r="O22" s="25"/>
      <c r="P22" s="25"/>
      <c r="Q22" s="23"/>
      <c r="R22" s="27"/>
      <c r="S22" s="27"/>
      <c r="T22" s="24"/>
      <c r="U22" s="48">
        <v>2236422</v>
      </c>
      <c r="V22" s="48">
        <v>233294.4</v>
      </c>
      <c r="W22" s="23">
        <f t="shared" si="5"/>
        <v>10.43159117554737</v>
      </c>
      <c r="X22" s="25">
        <v>339999</v>
      </c>
      <c r="Y22" s="25">
        <v>255800.95</v>
      </c>
      <c r="Z22" s="26">
        <f t="shared" si="6"/>
        <v>75.23579481116121</v>
      </c>
    </row>
    <row r="23" spans="1:30" ht="26.25" thickBot="1">
      <c r="A23" s="7"/>
      <c r="B23" s="21" t="s">
        <v>27</v>
      </c>
      <c r="C23" s="50">
        <v>1093007</v>
      </c>
      <c r="D23" s="22">
        <v>860441.29</v>
      </c>
      <c r="E23" s="23">
        <f t="shared" si="0"/>
        <v>78.7223951905157</v>
      </c>
      <c r="F23" s="24">
        <v>1066088</v>
      </c>
      <c r="G23" s="24">
        <v>956124.79</v>
      </c>
      <c r="H23" s="23">
        <f t="shared" si="1"/>
        <v>89.68535336670143</v>
      </c>
      <c r="I23" s="46">
        <v>628405</v>
      </c>
      <c r="J23" s="46">
        <v>597875.64</v>
      </c>
      <c r="K23" s="23">
        <f t="shared" si="2"/>
        <v>95.1417700368393</v>
      </c>
      <c r="L23" s="24"/>
      <c r="M23" s="24"/>
      <c r="N23" s="24"/>
      <c r="O23" s="25"/>
      <c r="P23" s="25"/>
      <c r="Q23" s="23"/>
      <c r="R23" s="27"/>
      <c r="S23" s="27"/>
      <c r="T23" s="24"/>
      <c r="U23" s="48">
        <v>121162</v>
      </c>
      <c r="V23" s="48">
        <v>109446.49</v>
      </c>
      <c r="W23" s="23">
        <f t="shared" si="5"/>
        <v>90.33070599692974</v>
      </c>
      <c r="X23" s="25">
        <v>293921</v>
      </c>
      <c r="Y23" s="25">
        <v>227746.74</v>
      </c>
      <c r="Z23" s="26">
        <f t="shared" si="6"/>
        <v>77.48569853804254</v>
      </c>
      <c r="AD23" s="51"/>
    </row>
    <row r="24" spans="1:26" ht="37.5" customHeight="1" thickBot="1">
      <c r="A24" s="7"/>
      <c r="B24" s="52" t="s">
        <v>28</v>
      </c>
      <c r="C24" s="53">
        <f>SUM(C18:C23)</f>
        <v>12286316</v>
      </c>
      <c r="D24" s="53">
        <f>SUM(D18:D23)</f>
        <v>11247141.009999998</v>
      </c>
      <c r="E24" s="38">
        <f t="shared" si="0"/>
        <v>91.54201316326227</v>
      </c>
      <c r="F24" s="53">
        <f>SUM(F18:F23)</f>
        <v>14363731</v>
      </c>
      <c r="G24" s="53">
        <f>SUM(G18:G23)</f>
        <v>9960102.510000002</v>
      </c>
      <c r="H24" s="38">
        <f t="shared" si="1"/>
        <v>69.34202896169526</v>
      </c>
      <c r="I24" s="39">
        <f>SUM(I18:I23)</f>
        <v>6184371</v>
      </c>
      <c r="J24" s="39">
        <f>SUM(J18:J23)</f>
        <v>5059232.1</v>
      </c>
      <c r="K24" s="38">
        <f t="shared" si="2"/>
        <v>81.806736691573</v>
      </c>
      <c r="L24" s="39">
        <f>SUM(L18:L23)</f>
        <v>0</v>
      </c>
      <c r="M24" s="39">
        <f>SUM(M18:M23)</f>
        <v>0</v>
      </c>
      <c r="N24" s="39">
        <f>SUM(N18:N23)</f>
        <v>0</v>
      </c>
      <c r="O24" s="39">
        <f>SUM(O18:O23)</f>
        <v>2359152</v>
      </c>
      <c r="P24" s="39">
        <f>SUM(P18:P23)</f>
        <v>2071285.3599999999</v>
      </c>
      <c r="Q24" s="38">
        <f>P24/O24*100</f>
        <v>87.79787652512428</v>
      </c>
      <c r="R24" s="39"/>
      <c r="S24" s="39"/>
      <c r="T24" s="39"/>
      <c r="U24" s="39">
        <f>SUM(U18:U23)</f>
        <v>3852201</v>
      </c>
      <c r="V24" s="39">
        <f>SUM(V18:V23)</f>
        <v>1404024.9399999997</v>
      </c>
      <c r="W24" s="38">
        <f t="shared" si="5"/>
        <v>36.44734373933239</v>
      </c>
      <c r="X24" s="39">
        <f>SUM(X18:X23)</f>
        <v>1776599</v>
      </c>
      <c r="Y24" s="39">
        <f>SUM(Y18:Y23)</f>
        <v>1336393.59</v>
      </c>
      <c r="Z24" s="40">
        <f t="shared" si="6"/>
        <v>75.2220163357066</v>
      </c>
    </row>
    <row r="25" spans="1:26" ht="22.5" customHeight="1" thickBot="1">
      <c r="A25" s="7"/>
      <c r="B25" s="54" t="s">
        <v>29</v>
      </c>
      <c r="C25" s="53">
        <f>C10+C17+C24</f>
        <v>94504514</v>
      </c>
      <c r="D25" s="53">
        <f>D10+D17+D24</f>
        <v>89912743</v>
      </c>
      <c r="E25" s="38">
        <f t="shared" si="0"/>
        <v>95.14121515930974</v>
      </c>
      <c r="F25" s="39">
        <f>F10+F17+F24</f>
        <v>91295112</v>
      </c>
      <c r="G25" s="39">
        <f>G10+G17+G24</f>
        <v>76537561.31</v>
      </c>
      <c r="H25" s="38">
        <f t="shared" si="1"/>
        <v>83.83533316657741</v>
      </c>
      <c r="I25" s="39">
        <f>I10+I17+I24</f>
        <v>23014865</v>
      </c>
      <c r="J25" s="39">
        <f>J10+J17+J24</f>
        <v>20544361.659999996</v>
      </c>
      <c r="K25" s="38">
        <f t="shared" si="2"/>
        <v>89.26561880767059</v>
      </c>
      <c r="L25" s="39">
        <f>L10+L17+L24</f>
        <v>680329</v>
      </c>
      <c r="M25" s="39">
        <f>M10+M17+M24</f>
        <v>458185.10000000003</v>
      </c>
      <c r="N25" s="38">
        <f>N10+N17+N24</f>
        <v>67.34757742210019</v>
      </c>
      <c r="O25" s="39">
        <f>O10+O17+O24</f>
        <v>31690439</v>
      </c>
      <c r="P25" s="39">
        <f>P10+P17+P24</f>
        <v>26744862.519999996</v>
      </c>
      <c r="Q25" s="38">
        <f>P25/O25*100</f>
        <v>84.3941054903026</v>
      </c>
      <c r="R25" s="39"/>
      <c r="S25" s="39"/>
      <c r="T25" s="39"/>
      <c r="U25" s="39">
        <f>U10+U17+U24</f>
        <v>22903608</v>
      </c>
      <c r="V25" s="39">
        <f>V10+V17+V24</f>
        <v>18769155.990000002</v>
      </c>
      <c r="W25" s="38">
        <f t="shared" si="5"/>
        <v>81.94846851203532</v>
      </c>
      <c r="X25" s="39">
        <f>X10+X17+X24</f>
        <v>6622735</v>
      </c>
      <c r="Y25" s="39">
        <f>Y10+Y17+Y24</f>
        <v>4951591.2700000005</v>
      </c>
      <c r="Z25" s="40">
        <f t="shared" si="6"/>
        <v>74.76656200195238</v>
      </c>
    </row>
    <row r="26" spans="1:26" ht="28.5" customHeight="1" thickBot="1">
      <c r="A26" s="35"/>
      <c r="B26" s="55" t="s">
        <v>30</v>
      </c>
      <c r="C26" s="56">
        <v>232693964</v>
      </c>
      <c r="D26" s="57">
        <v>231643054.44</v>
      </c>
      <c r="E26" s="58">
        <f t="shared" si="0"/>
        <v>99.54837265998012</v>
      </c>
      <c r="F26" s="59">
        <v>241274857.22</v>
      </c>
      <c r="G26" s="59">
        <v>215356962.48</v>
      </c>
      <c r="H26" s="58">
        <f t="shared" si="1"/>
        <v>89.25793800538135</v>
      </c>
      <c r="I26" s="60">
        <v>3892278</v>
      </c>
      <c r="J26" s="60">
        <v>3301790.7599999993</v>
      </c>
      <c r="K26" s="58">
        <f t="shared" si="2"/>
        <v>84.82926348015222</v>
      </c>
      <c r="L26" s="61"/>
      <c r="M26" s="61"/>
      <c r="N26" s="58"/>
      <c r="O26" s="59">
        <v>147945536</v>
      </c>
      <c r="P26" s="60">
        <v>134364890.48</v>
      </c>
      <c r="Q26" s="58">
        <f>P26/O26*100</f>
        <v>90.82051010988259</v>
      </c>
      <c r="R26" s="59">
        <v>27693695.22</v>
      </c>
      <c r="S26" s="60">
        <v>23103506.49</v>
      </c>
      <c r="T26" s="58">
        <f>S26/R26*100</f>
        <v>83.4251489606738</v>
      </c>
      <c r="U26" s="61"/>
      <c r="V26" s="62"/>
      <c r="W26" s="44"/>
      <c r="X26" s="61">
        <v>7527819</v>
      </c>
      <c r="Y26" s="62">
        <v>7282170.340000001</v>
      </c>
      <c r="Z26" s="63">
        <f t="shared" si="6"/>
        <v>96.73678843766037</v>
      </c>
    </row>
    <row r="27" spans="1:26" ht="24.75" customHeight="1" thickBot="1">
      <c r="A27" s="13"/>
      <c r="B27" s="64" t="s">
        <v>31</v>
      </c>
      <c r="C27" s="65">
        <f>C25+C26</f>
        <v>327198478</v>
      </c>
      <c r="D27" s="65">
        <f>D25+D26</f>
        <v>321555797.44</v>
      </c>
      <c r="E27" s="66">
        <f t="shared" si="0"/>
        <v>98.27545635465945</v>
      </c>
      <c r="F27" s="65">
        <f>F25+F26</f>
        <v>332569969.22</v>
      </c>
      <c r="G27" s="65">
        <f>G25+G26</f>
        <v>291894523.78999996</v>
      </c>
      <c r="H27" s="66">
        <f t="shared" si="1"/>
        <v>87.76935706931114</v>
      </c>
      <c r="I27" s="67">
        <f>I25+I26</f>
        <v>26907143</v>
      </c>
      <c r="J27" s="67">
        <f>J25+J26</f>
        <v>23846152.419999994</v>
      </c>
      <c r="K27" s="66">
        <f t="shared" si="2"/>
        <v>88.62387366804418</v>
      </c>
      <c r="L27" s="67">
        <f>L25+L26</f>
        <v>680329</v>
      </c>
      <c r="M27" s="67">
        <f>M25+M26</f>
        <v>458185.10000000003</v>
      </c>
      <c r="N27" s="66">
        <f>N25+N26</f>
        <v>67.34757742210019</v>
      </c>
      <c r="O27" s="67">
        <f>O25+O26</f>
        <v>179635975</v>
      </c>
      <c r="P27" s="67">
        <f>P25+P26</f>
        <v>161109753</v>
      </c>
      <c r="Q27" s="66">
        <f>P27/O27*100</f>
        <v>89.686797424625</v>
      </c>
      <c r="R27" s="67">
        <f>R25+R26</f>
        <v>27693695.22</v>
      </c>
      <c r="S27" s="67">
        <f>S25+S26</f>
        <v>23103506.49</v>
      </c>
      <c r="T27" s="66">
        <f>S27/R27*100</f>
        <v>83.4251489606738</v>
      </c>
      <c r="U27" s="67">
        <f>U25+U26</f>
        <v>22903608</v>
      </c>
      <c r="V27" s="67">
        <f>V25+V26</f>
        <v>18769155.990000002</v>
      </c>
      <c r="W27" s="66">
        <f>V27/U27*100</f>
        <v>81.94846851203532</v>
      </c>
      <c r="X27" s="67">
        <f>X25+X26</f>
        <v>14150554</v>
      </c>
      <c r="Y27" s="67">
        <f>Y25+Y26</f>
        <v>12233761.610000001</v>
      </c>
      <c r="Z27" s="68">
        <f t="shared" si="6"/>
        <v>86.45429436896958</v>
      </c>
    </row>
    <row r="28" spans="6:39" ht="26.25" customHeight="1">
      <c r="F28" s="69"/>
      <c r="G28" s="69"/>
      <c r="H28" s="69"/>
      <c r="I28" s="70"/>
      <c r="J28" s="71"/>
      <c r="K28" s="70"/>
      <c r="L28" s="70"/>
      <c r="M28" s="70"/>
      <c r="N28" s="70"/>
      <c r="O28" s="70"/>
      <c r="P28" s="71"/>
      <c r="Q28" s="70"/>
      <c r="R28" s="70"/>
      <c r="S28" s="71"/>
      <c r="T28" s="70"/>
      <c r="U28" s="70"/>
      <c r="V28" s="70"/>
      <c r="W28" s="70"/>
      <c r="X28" s="70"/>
      <c r="Y28" s="71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</row>
  </sheetData>
  <sheetProtection/>
  <mergeCells count="11">
    <mergeCell ref="U8:W8"/>
    <mergeCell ref="X8:Z8"/>
    <mergeCell ref="B5:Z5"/>
    <mergeCell ref="C7:E8"/>
    <mergeCell ref="F7:H8"/>
    <mergeCell ref="I7:Z7"/>
    <mergeCell ref="B8:B9"/>
    <mergeCell ref="I8:K8"/>
    <mergeCell ref="L8:N8"/>
    <mergeCell ref="O8:Q8"/>
    <mergeCell ref="R8:T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Sveta</cp:lastModifiedBy>
  <cp:lastPrinted>2020-06-30T07:47:50Z</cp:lastPrinted>
  <dcterms:created xsi:type="dcterms:W3CDTF">2020-06-30T07:47:17Z</dcterms:created>
  <dcterms:modified xsi:type="dcterms:W3CDTF">2020-06-30T07:53:21Z</dcterms:modified>
  <cp:category/>
  <cp:version/>
  <cp:contentType/>
  <cp:contentStatus/>
</cp:coreProperties>
</file>