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70" windowHeight="1170" activeTab="0"/>
  </bookViews>
  <sheets>
    <sheet name="ЗДО" sheetId="1" r:id="rId1"/>
    <sheet name="ЗНЗ дошкіл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<sst xmlns="http://schemas.openxmlformats.org/spreadsheetml/2006/main" count="261" uniqueCount="74">
  <si>
    <t>Вільшанська с/р</t>
  </si>
  <si>
    <t>Назва закладу</t>
  </si>
  <si>
    <t>режим роботи</t>
  </si>
  <si>
    <t>ДОШКІЛЬНІ</t>
  </si>
  <si>
    <t>РІЗНОВІКОВІ</t>
  </si>
  <si>
    <t>Компенсуючого типу</t>
  </si>
  <si>
    <t xml:space="preserve">Короткотривалого перебування </t>
  </si>
  <si>
    <t>РАЗОМ</t>
  </si>
  <si>
    <t>всього</t>
  </si>
  <si>
    <t>4 год</t>
  </si>
  <si>
    <t>6 год</t>
  </si>
  <si>
    <t>компенс.</t>
  </si>
  <si>
    <t>груп</t>
  </si>
  <si>
    <t>дітей</t>
  </si>
  <si>
    <t>5-ден.</t>
  </si>
  <si>
    <t>Дергачівська м/р</t>
  </si>
  <si>
    <t>Козачолопанська с/р</t>
  </si>
  <si>
    <t>Пересічанська с/р</t>
  </si>
  <si>
    <t>Прудянська с/р</t>
  </si>
  <si>
    <t>Солоницівська с/р</t>
  </si>
  <si>
    <t>Полівська с/р</t>
  </si>
  <si>
    <t>Компенсуючого  типу</t>
  </si>
  <si>
    <t>Дергачівський НВК №1</t>
  </si>
  <si>
    <t>Дергачівська р/р</t>
  </si>
  <si>
    <t>ДНЗ "Берізка"</t>
  </si>
  <si>
    <t>ДНЗ "Малятко"</t>
  </si>
  <si>
    <t>Короткотривалого</t>
  </si>
  <si>
    <t>РАННЬОГО ВІКУ</t>
  </si>
  <si>
    <r>
      <t xml:space="preserve"> ДНЗ</t>
    </r>
    <r>
      <rPr>
        <b/>
        <sz val="10"/>
        <rFont val="Times New Roman"/>
        <family val="1"/>
      </rPr>
      <t>"</t>
    </r>
    <r>
      <rPr>
        <sz val="10"/>
        <rFont val="Times New Roman"/>
        <family val="1"/>
      </rPr>
      <t>Веселі чоловічки"</t>
    </r>
  </si>
  <si>
    <t>ДНЗ "Рома+Машка"</t>
  </si>
  <si>
    <t xml:space="preserve"> ДНЗ "Сонях"</t>
  </si>
  <si>
    <t>Додаток 1</t>
  </si>
  <si>
    <t>районної державної адміністрації</t>
  </si>
  <si>
    <t>від  _____________№</t>
  </si>
  <si>
    <t xml:space="preserve">КЗ "Дергачівський ліцей №1" </t>
  </si>
  <si>
    <t>КЗ "Токарівський ліцей"</t>
  </si>
  <si>
    <t>КЗ "Безруківський ліцей"</t>
  </si>
  <si>
    <t xml:space="preserve">Філія "Протопопівська гімназія" </t>
  </si>
  <si>
    <t xml:space="preserve">КЗ "Козачолопанський ліцей" </t>
  </si>
  <si>
    <t>КЗ "Ветеринарний ліцей"</t>
  </si>
  <si>
    <t>КЗ "Цупівська гімназія"</t>
  </si>
  <si>
    <t>КЗ "Пересічанський ліцей"</t>
  </si>
  <si>
    <t xml:space="preserve"> Пересіч. ДНЗ "Сонечко"</t>
  </si>
  <si>
    <t xml:space="preserve"> з них, інклюзивне</t>
  </si>
  <si>
    <t>В тому числі інклюзивні групи</t>
  </si>
  <si>
    <t>до розпорядження голови</t>
  </si>
  <si>
    <t>Місто</t>
  </si>
  <si>
    <t>Село</t>
  </si>
  <si>
    <t>в тому числі</t>
  </si>
  <si>
    <t xml:space="preserve"> Мережа закладів дошкільної освіти на 2020/2021 навчальний рік</t>
  </si>
  <si>
    <t>дошк</t>
  </si>
  <si>
    <t>різновік</t>
  </si>
  <si>
    <t>КЗДО №1 "Калинка"</t>
  </si>
  <si>
    <t>КЗДО №2 "Лелеченька"</t>
  </si>
  <si>
    <t>КЗДО №3 "Сонечко"</t>
  </si>
  <si>
    <t>КЗДО № 4 "Барвінок"</t>
  </si>
  <si>
    <t>КЗДО "Світанок"</t>
  </si>
  <si>
    <t xml:space="preserve">КЗДО"Ялинка" </t>
  </si>
  <si>
    <t xml:space="preserve"> КЗДО "Веселка"</t>
  </si>
  <si>
    <t xml:space="preserve">КЗДО "Усмішка" </t>
  </si>
  <si>
    <t xml:space="preserve">                                 Всього ЗДО </t>
  </si>
  <si>
    <t>Всього ЗЗСО з дошк.підр.</t>
  </si>
  <si>
    <t xml:space="preserve">КЗ "Солониців ська гімназія "Перлина""  </t>
  </si>
  <si>
    <t>КЗ "Слатинсь кий ліцей"</t>
  </si>
  <si>
    <t>КЗ "Подвірсь кий ліцей"</t>
  </si>
  <si>
    <t>КЗ "Русько-Лозівсь кий л."</t>
  </si>
  <si>
    <t>КЗ "Великопроходівсь кий л."</t>
  </si>
  <si>
    <t>КЗ "Полівсь ка гімназія"</t>
  </si>
  <si>
    <t>різнов</t>
  </si>
  <si>
    <t>Разом ЗДО+дошкільні підрозділиЗЗСО</t>
  </si>
  <si>
    <t>ясл</t>
  </si>
  <si>
    <t>Продовження додатку 1</t>
  </si>
  <si>
    <t xml:space="preserve"> Начальник управління  освіти, культури, молоді та спорту  Дергачівської районної державної адміністрації                                    Наталія ДАВИДОВА</t>
  </si>
  <si>
    <t>від  13.11.2020 № 398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</si>
</sst>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33" borderId="0" xfId="52" applyFont="1" applyFill="1">
      <alignment/>
      <protection/>
    </xf>
    <xf numFmtId="0" fontId="6" fillId="33" borderId="10" xfId="52" applyFont="1" applyFill="1" applyBorder="1" applyAlignment="1">
      <alignment wrapText="1"/>
      <protection/>
    </xf>
    <xf numFmtId="0" fontId="12" fillId="33" borderId="0" xfId="52" applyFont="1" applyFill="1">
      <alignment/>
      <protection/>
    </xf>
    <xf numFmtId="0" fontId="3" fillId="33" borderId="10" xfId="52" applyFont="1" applyFill="1" applyBorder="1" applyAlignment="1">
      <alignment horizontal="center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55" fillId="33" borderId="10" xfId="52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56" fillId="33" borderId="10" xfId="52" applyFont="1" applyFill="1" applyBorder="1" applyAlignment="1">
      <alignment horizontal="center" vertical="center"/>
      <protection/>
    </xf>
    <xf numFmtId="0" fontId="57" fillId="33" borderId="10" xfId="52" applyFont="1" applyFill="1" applyBorder="1" applyAlignment="1">
      <alignment horizontal="center" vertical="center" wrapText="1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58" fillId="33" borderId="10" xfId="52" applyFont="1" applyFill="1" applyBorder="1" applyAlignment="1">
      <alignment horizontal="center" vertical="center" wrapText="1"/>
      <protection/>
    </xf>
    <xf numFmtId="0" fontId="59" fillId="33" borderId="10" xfId="52" applyFont="1" applyFill="1" applyBorder="1" applyAlignment="1">
      <alignment horizontal="center" vertical="center" wrapText="1"/>
      <protection/>
    </xf>
    <xf numFmtId="0" fontId="55" fillId="33" borderId="10" xfId="52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60" fillId="33" borderId="10" xfId="52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7" fillId="33" borderId="0" xfId="52" applyFont="1" applyFill="1" applyBorder="1" applyAlignment="1">
      <alignment horizontal="center" vertical="center"/>
      <protection/>
    </xf>
    <xf numFmtId="0" fontId="7" fillId="33" borderId="0" xfId="52" applyFont="1" applyFill="1" applyBorder="1" applyAlignment="1">
      <alignment horizontal="center"/>
      <protection/>
    </xf>
    <xf numFmtId="0" fontId="6" fillId="33" borderId="0" xfId="52" applyFont="1" applyFill="1" applyBorder="1" applyAlignment="1">
      <alignment wrapText="1"/>
      <protection/>
    </xf>
    <xf numFmtId="0" fontId="5" fillId="33" borderId="0" xfId="52" applyFont="1" applyFill="1" applyBorder="1" applyAlignment="1">
      <alignment horizontal="center" vertical="center"/>
      <protection/>
    </xf>
    <xf numFmtId="0" fontId="60" fillId="33" borderId="0" xfId="52" applyFont="1" applyFill="1" applyBorder="1" applyAlignment="1">
      <alignment horizontal="center" vertical="center"/>
      <protection/>
    </xf>
    <xf numFmtId="0" fontId="61" fillId="33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57" fillId="33" borderId="10" xfId="52" applyFont="1" applyFill="1" applyBorder="1" applyAlignment="1">
      <alignment horizontal="center" vertical="center"/>
      <protection/>
    </xf>
    <xf numFmtId="0" fontId="61" fillId="33" borderId="10" xfId="52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2" fillId="0" borderId="0" xfId="52" applyFont="1" applyFill="1">
      <alignment/>
      <protection/>
    </xf>
    <xf numFmtId="0" fontId="4" fillId="0" borderId="0" xfId="52" applyFont="1" applyFill="1">
      <alignment/>
      <protection/>
    </xf>
    <xf numFmtId="0" fontId="5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2" fillId="0" borderId="0" xfId="52" applyFont="1" applyFill="1">
      <alignment/>
      <protection/>
    </xf>
    <xf numFmtId="0" fontId="0" fillId="34" borderId="0" xfId="0" applyFill="1" applyAlignment="1">
      <alignment/>
    </xf>
    <xf numFmtId="0" fontId="21" fillId="34" borderId="0" xfId="0" applyFont="1" applyFill="1" applyAlignment="1">
      <alignment/>
    </xf>
    <xf numFmtId="0" fontId="21" fillId="0" borderId="0" xfId="0" applyFont="1" applyFill="1" applyAlignment="1">
      <alignment/>
    </xf>
    <xf numFmtId="0" fontId="55" fillId="33" borderId="11" xfId="52" applyFont="1" applyFill="1" applyBorder="1" applyAlignment="1">
      <alignment horizontal="center" vertical="center"/>
      <protection/>
    </xf>
    <xf numFmtId="0" fontId="9" fillId="33" borderId="10" xfId="52" applyFont="1" applyFill="1" applyBorder="1" applyAlignment="1">
      <alignment horizontal="center" vertical="center" wrapText="1"/>
      <protection/>
    </xf>
    <xf numFmtId="0" fontId="21" fillId="33" borderId="10" xfId="0" applyFont="1" applyFill="1" applyBorder="1" applyAlignment="1">
      <alignment/>
    </xf>
    <xf numFmtId="0" fontId="21" fillId="33" borderId="0" xfId="0" applyFont="1" applyFill="1" applyAlignment="1">
      <alignment/>
    </xf>
    <xf numFmtId="0" fontId="9" fillId="33" borderId="10" xfId="52" applyFont="1" applyFill="1" applyBorder="1" applyAlignment="1">
      <alignment wrapText="1"/>
      <protection/>
    </xf>
    <xf numFmtId="0" fontId="5" fillId="33" borderId="10" xfId="52" applyFont="1" applyFill="1" applyBorder="1" applyAlignment="1">
      <alignment horizontal="center"/>
      <protection/>
    </xf>
    <xf numFmtId="0" fontId="0" fillId="33" borderId="10" xfId="0" applyFill="1" applyBorder="1" applyAlignment="1">
      <alignment/>
    </xf>
    <xf numFmtId="0" fontId="7" fillId="33" borderId="12" xfId="52" applyFont="1" applyFill="1" applyBorder="1" applyAlignment="1">
      <alignment horizontal="center" vertical="center" wrapText="1"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0" fontId="20" fillId="0" borderId="14" xfId="0" applyFont="1" applyBorder="1" applyAlignment="1">
      <alignment horizontal="center"/>
    </xf>
    <xf numFmtId="0" fontId="5" fillId="33" borderId="10" xfId="52" applyFont="1" applyFill="1" applyBorder="1" applyAlignment="1">
      <alignment horizontal="center" vertical="center" textRotation="90"/>
      <protection/>
    </xf>
    <xf numFmtId="0" fontId="5" fillId="33" borderId="10" xfId="52" applyFont="1" applyFill="1" applyBorder="1" applyAlignment="1">
      <alignment horizontal="center" vertical="center" textRotation="90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3" fillId="33" borderId="15" xfId="52" applyFont="1" applyFill="1" applyBorder="1" applyAlignment="1">
      <alignment horizontal="center" vertical="center"/>
      <protection/>
    </xf>
    <xf numFmtId="0" fontId="3" fillId="33" borderId="16" xfId="52" applyFont="1" applyFill="1" applyBorder="1" applyAlignment="1">
      <alignment horizontal="center" vertical="center"/>
      <protection/>
    </xf>
    <xf numFmtId="0" fontId="3" fillId="33" borderId="17" xfId="52" applyFont="1" applyFill="1" applyBorder="1" applyAlignment="1">
      <alignment horizontal="center" vertical="center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33" borderId="10" xfId="52" applyFont="1" applyFill="1" applyBorder="1" applyAlignment="1">
      <alignment horizontal="center"/>
      <protection/>
    </xf>
    <xf numFmtId="164" fontId="7" fillId="33" borderId="10" xfId="52" applyNumberFormat="1" applyFont="1" applyFill="1" applyBorder="1" applyAlignment="1">
      <alignment horizontal="center"/>
      <protection/>
    </xf>
    <xf numFmtId="0" fontId="8" fillId="33" borderId="10" xfId="52" applyFont="1" applyFill="1" applyBorder="1" applyAlignment="1">
      <alignment horizontal="center"/>
      <protection/>
    </xf>
    <xf numFmtId="0" fontId="7" fillId="33" borderId="12" xfId="52" applyFont="1" applyFill="1" applyBorder="1" applyAlignment="1">
      <alignment horizontal="center" wrapText="1"/>
      <protection/>
    </xf>
    <xf numFmtId="0" fontId="7" fillId="33" borderId="13" xfId="52" applyFont="1" applyFill="1" applyBorder="1" applyAlignment="1">
      <alignment horizontal="center" wrapText="1"/>
      <protection/>
    </xf>
    <xf numFmtId="0" fontId="7" fillId="33" borderId="10" xfId="52" applyFont="1" applyFill="1" applyBorder="1" applyAlignment="1">
      <alignment horizontal="center" vertical="center"/>
      <protection/>
    </xf>
    <xf numFmtId="0" fontId="7" fillId="33" borderId="15" xfId="52" applyFont="1" applyFill="1" applyBorder="1" applyAlignment="1">
      <alignment horizontal="center" wrapText="1"/>
      <protection/>
    </xf>
    <xf numFmtId="0" fontId="7" fillId="33" borderId="16" xfId="52" applyFont="1" applyFill="1" applyBorder="1" applyAlignment="1">
      <alignment horizontal="center" wrapText="1"/>
      <protection/>
    </xf>
    <xf numFmtId="0" fontId="5" fillId="33" borderId="10" xfId="52" applyFont="1" applyFill="1" applyBorder="1" applyAlignment="1">
      <alignment horizontal="center"/>
      <protection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textRotation="90"/>
    </xf>
    <xf numFmtId="0" fontId="3" fillId="33" borderId="18" xfId="52" applyFont="1" applyFill="1" applyBorder="1" applyAlignment="1">
      <alignment horizontal="center" vertical="center" wrapText="1"/>
      <protection/>
    </xf>
    <xf numFmtId="0" fontId="3" fillId="33" borderId="19" xfId="52" applyFont="1" applyFill="1" applyBorder="1" applyAlignment="1">
      <alignment horizontal="center" vertical="center" wrapText="1"/>
      <protection/>
    </xf>
    <xf numFmtId="0" fontId="3" fillId="33" borderId="20" xfId="52" applyFont="1" applyFill="1" applyBorder="1" applyAlignment="1">
      <alignment horizontal="center" vertical="center" wrapText="1"/>
      <protection/>
    </xf>
    <xf numFmtId="0" fontId="3" fillId="33" borderId="21" xfId="52" applyFont="1" applyFill="1" applyBorder="1" applyAlignment="1">
      <alignment horizontal="center" vertical="center" wrapText="1"/>
      <protection/>
    </xf>
    <xf numFmtId="0" fontId="3" fillId="33" borderId="14" xfId="52" applyFont="1" applyFill="1" applyBorder="1" applyAlignment="1">
      <alignment horizontal="center" vertical="center" wrapText="1"/>
      <protection/>
    </xf>
    <xf numFmtId="0" fontId="3" fillId="33" borderId="22" xfId="52" applyFont="1" applyFill="1" applyBorder="1" applyAlignment="1">
      <alignment horizontal="center" vertical="center" wrapText="1"/>
      <protection/>
    </xf>
    <xf numFmtId="0" fontId="7" fillId="33" borderId="10" xfId="52" applyFont="1" applyFill="1" applyBorder="1" applyAlignment="1">
      <alignment horizontal="center" wrapText="1"/>
      <protection/>
    </xf>
    <xf numFmtId="0" fontId="11" fillId="33" borderId="10" xfId="52" applyFont="1" applyFill="1" applyBorder="1" applyAlignment="1">
      <alignment horizontal="center" vertical="center" textRotation="90"/>
      <protection/>
    </xf>
    <xf numFmtId="0" fontId="3" fillId="33" borderId="12" xfId="52" applyFont="1" applyFill="1" applyBorder="1" applyAlignment="1">
      <alignment horizontal="center" vertical="center" wrapText="1"/>
      <protection/>
    </xf>
    <xf numFmtId="0" fontId="3" fillId="33" borderId="13" xfId="52" applyFont="1" applyFill="1" applyBorder="1" applyAlignment="1">
      <alignment horizontal="center" vertical="center" wrapText="1"/>
      <protection/>
    </xf>
    <xf numFmtId="0" fontId="10" fillId="33" borderId="12" xfId="52" applyFont="1" applyFill="1" applyBorder="1" applyAlignment="1">
      <alignment horizontal="center" vertical="center" wrapText="1"/>
      <protection/>
    </xf>
    <xf numFmtId="0" fontId="10" fillId="33" borderId="13" xfId="52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 vertical="center"/>
      <protection/>
    </xf>
    <xf numFmtId="0" fontId="11" fillId="33" borderId="12" xfId="52" applyFont="1" applyFill="1" applyBorder="1" applyAlignment="1">
      <alignment horizontal="center" vertical="center" textRotation="90" wrapText="1"/>
      <protection/>
    </xf>
    <xf numFmtId="0" fontId="11" fillId="33" borderId="13" xfId="52" applyFont="1" applyFill="1" applyBorder="1" applyAlignment="1">
      <alignment horizontal="center" vertical="center" textRotation="90" wrapText="1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7" fillId="33" borderId="15" xfId="52" applyFont="1" applyFill="1" applyBorder="1" applyAlignment="1">
      <alignment horizontal="center" vertical="center"/>
      <protection/>
    </xf>
    <xf numFmtId="0" fontId="7" fillId="33" borderId="17" xfId="52" applyFont="1" applyFill="1" applyBorder="1" applyAlignment="1">
      <alignment horizontal="center" vertical="center"/>
      <protection/>
    </xf>
    <xf numFmtId="0" fontId="7" fillId="33" borderId="15" xfId="52" applyFont="1" applyFill="1" applyBorder="1" applyAlignment="1">
      <alignment horizontal="center" vertical="center" wrapText="1"/>
      <protection/>
    </xf>
    <xf numFmtId="0" fontId="7" fillId="33" borderId="16" xfId="52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мереж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72"/>
  <sheetViews>
    <sheetView tabSelected="1" zoomScalePageLayoutView="0" workbookViewId="0" topLeftCell="A1">
      <pane xSplit="2" ySplit="9" topLeftCell="J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R4" sqref="R4"/>
    </sheetView>
  </sheetViews>
  <sheetFormatPr defaultColWidth="9.140625" defaultRowHeight="12.75"/>
  <cols>
    <col min="1" max="1" width="13.7109375" style="0" customWidth="1"/>
    <col min="2" max="2" width="5.57421875" style="0" customWidth="1"/>
    <col min="3" max="3" width="6.140625" style="0" customWidth="1"/>
    <col min="5" max="5" width="11.7109375" style="0" customWidth="1"/>
    <col min="6" max="6" width="10.00390625" style="0" customWidth="1"/>
    <col min="7" max="7" width="9.421875" style="0" customWidth="1"/>
    <col min="8" max="8" width="6.00390625" style="0" customWidth="1"/>
    <col min="9" max="9" width="9.8515625" style="0" customWidth="1"/>
    <col min="10" max="10" width="6.140625" style="0" customWidth="1"/>
    <col min="11" max="11" width="10.28125" style="0" customWidth="1"/>
    <col min="12" max="12" width="5.57421875" style="0" customWidth="1"/>
    <col min="13" max="13" width="10.00390625" style="0" customWidth="1"/>
    <col min="15" max="15" width="5.7109375" style="0" customWidth="1"/>
    <col min="16" max="16" width="11.28125" style="0" customWidth="1"/>
    <col min="17" max="17" width="5.140625" style="0" customWidth="1"/>
    <col min="18" max="18" width="9.7109375" style="0" customWidth="1"/>
    <col min="20" max="20" width="5.8515625" style="0" customWidth="1"/>
    <col min="21" max="21" width="9.7109375" style="0" customWidth="1"/>
    <col min="22" max="22" width="13.28125" style="0" customWidth="1"/>
    <col min="23" max="23" width="10.28125" style="0" customWidth="1"/>
    <col min="24" max="24" width="5.57421875" style="0" customWidth="1"/>
    <col min="25" max="25" width="7.00390625" style="0" customWidth="1"/>
    <col min="28" max="117" width="9.140625" style="31" customWidth="1"/>
  </cols>
  <sheetData>
    <row r="1" spans="18:24" ht="12.75">
      <c r="R1" s="1" t="s">
        <v>31</v>
      </c>
      <c r="S1" s="1"/>
      <c r="T1" s="1"/>
      <c r="U1" s="1"/>
      <c r="V1" s="1"/>
      <c r="W1" s="1"/>
      <c r="X1" s="1"/>
    </row>
    <row r="2" spans="18:24" ht="12.75">
      <c r="R2" s="1" t="s">
        <v>45</v>
      </c>
      <c r="S2" s="1"/>
      <c r="T2" s="1"/>
      <c r="U2" s="1"/>
      <c r="V2" s="1"/>
      <c r="W2" s="1"/>
      <c r="X2" s="1"/>
    </row>
    <row r="3" spans="18:24" ht="12.75">
      <c r="R3" s="1" t="s">
        <v>32</v>
      </c>
      <c r="S3" s="1"/>
      <c r="T3" s="1"/>
      <c r="U3" s="1"/>
      <c r="V3" s="1"/>
      <c r="W3" s="1"/>
      <c r="X3" s="1"/>
    </row>
    <row r="4" spans="18:24" ht="12.75">
      <c r="R4" s="1" t="s">
        <v>73</v>
      </c>
      <c r="S4" s="1"/>
      <c r="T4" s="1"/>
      <c r="U4" s="1"/>
      <c r="V4" s="1"/>
      <c r="W4" s="1"/>
      <c r="X4" s="1"/>
    </row>
    <row r="5" ht="15.75" customHeight="1"/>
    <row r="6" spans="1:25" ht="20.25">
      <c r="A6" s="50" t="s">
        <v>49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7" ht="20.25" customHeight="1">
      <c r="A7" s="69" t="s">
        <v>1</v>
      </c>
      <c r="B7" s="70"/>
      <c r="C7" s="71"/>
      <c r="D7" s="54" t="s">
        <v>15</v>
      </c>
      <c r="E7" s="55"/>
      <c r="F7" s="55"/>
      <c r="G7" s="56"/>
      <c r="H7" s="51" t="s">
        <v>15</v>
      </c>
      <c r="I7" s="7" t="s">
        <v>0</v>
      </c>
      <c r="J7" s="51" t="s">
        <v>0</v>
      </c>
      <c r="K7" s="8" t="s">
        <v>16</v>
      </c>
      <c r="L7" s="51" t="s">
        <v>16</v>
      </c>
      <c r="M7" s="54" t="s">
        <v>17</v>
      </c>
      <c r="N7" s="56"/>
      <c r="O7" s="51" t="s">
        <v>17</v>
      </c>
      <c r="P7" s="7" t="s">
        <v>18</v>
      </c>
      <c r="Q7" s="52" t="s">
        <v>18</v>
      </c>
      <c r="R7" s="54" t="s">
        <v>19</v>
      </c>
      <c r="S7" s="56"/>
      <c r="T7" s="51" t="s">
        <v>19</v>
      </c>
      <c r="U7" s="54" t="s">
        <v>20</v>
      </c>
      <c r="V7" s="55"/>
      <c r="W7" s="56"/>
      <c r="X7" s="51" t="s">
        <v>20</v>
      </c>
      <c r="Y7" s="52" t="s">
        <v>60</v>
      </c>
      <c r="Z7" s="67" t="s">
        <v>48</v>
      </c>
      <c r="AA7" s="67"/>
    </row>
    <row r="8" spans="1:27" ht="50.25" customHeight="1">
      <c r="A8" s="72"/>
      <c r="B8" s="73"/>
      <c r="C8" s="74"/>
      <c r="D8" s="5" t="s">
        <v>52</v>
      </c>
      <c r="E8" s="5" t="s">
        <v>53</v>
      </c>
      <c r="F8" s="5" t="s">
        <v>54</v>
      </c>
      <c r="G8" s="6" t="s">
        <v>55</v>
      </c>
      <c r="H8" s="51"/>
      <c r="I8" s="5" t="s">
        <v>56</v>
      </c>
      <c r="J8" s="51"/>
      <c r="K8" s="9" t="s">
        <v>30</v>
      </c>
      <c r="L8" s="51"/>
      <c r="M8" s="5" t="s">
        <v>42</v>
      </c>
      <c r="N8" s="5" t="s">
        <v>24</v>
      </c>
      <c r="O8" s="51"/>
      <c r="P8" s="5" t="s">
        <v>57</v>
      </c>
      <c r="Q8" s="52"/>
      <c r="R8" s="5" t="s">
        <v>28</v>
      </c>
      <c r="S8" s="5" t="s">
        <v>58</v>
      </c>
      <c r="T8" s="51"/>
      <c r="U8" s="5" t="s">
        <v>25</v>
      </c>
      <c r="V8" s="5" t="s">
        <v>29</v>
      </c>
      <c r="W8" s="5" t="s">
        <v>59</v>
      </c>
      <c r="X8" s="51"/>
      <c r="Y8" s="52"/>
      <c r="Z8" s="68" t="s">
        <v>46</v>
      </c>
      <c r="AA8" s="68" t="s">
        <v>47</v>
      </c>
    </row>
    <row r="9" spans="1:27" ht="12.75">
      <c r="A9" s="53" t="s">
        <v>2</v>
      </c>
      <c r="B9" s="53"/>
      <c r="C9" s="53"/>
      <c r="D9" s="10" t="s">
        <v>14</v>
      </c>
      <c r="E9" s="25" t="s">
        <v>14</v>
      </c>
      <c r="F9" s="10" t="s">
        <v>14</v>
      </c>
      <c r="G9" s="11" t="s">
        <v>14</v>
      </c>
      <c r="H9" s="51"/>
      <c r="I9" s="26" t="s">
        <v>14</v>
      </c>
      <c r="J9" s="51"/>
      <c r="K9" s="12" t="s">
        <v>14</v>
      </c>
      <c r="L9" s="51"/>
      <c r="M9" s="25" t="s">
        <v>14</v>
      </c>
      <c r="N9" s="25" t="s">
        <v>14</v>
      </c>
      <c r="O9" s="51"/>
      <c r="P9" s="26" t="s">
        <v>14</v>
      </c>
      <c r="Q9" s="52"/>
      <c r="R9" s="10" t="s">
        <v>14</v>
      </c>
      <c r="S9" s="10" t="s">
        <v>14</v>
      </c>
      <c r="T9" s="51"/>
      <c r="U9" s="10" t="s">
        <v>14</v>
      </c>
      <c r="V9" s="10">
        <v>0</v>
      </c>
      <c r="W9" s="25" t="s">
        <v>14</v>
      </c>
      <c r="X9" s="51"/>
      <c r="Y9" s="52"/>
      <c r="Z9" s="68"/>
      <c r="AA9" s="68"/>
    </row>
    <row r="10" spans="1:27" ht="12.75">
      <c r="A10" s="57" t="s">
        <v>3</v>
      </c>
      <c r="B10" s="58">
        <v>10.5</v>
      </c>
      <c r="C10" s="2" t="s">
        <v>12</v>
      </c>
      <c r="D10" s="7">
        <v>2</v>
      </c>
      <c r="E10" s="7">
        <v>1</v>
      </c>
      <c r="F10" s="7">
        <v>5</v>
      </c>
      <c r="G10" s="13">
        <v>0</v>
      </c>
      <c r="H10" s="14">
        <f aca="true" t="shared" si="0" ref="H10:H53">SUM(D10:G10)</f>
        <v>8</v>
      </c>
      <c r="I10" s="7">
        <v>4</v>
      </c>
      <c r="J10" s="14">
        <f aca="true" t="shared" si="1" ref="J10:J53">SUM(I10)</f>
        <v>4</v>
      </c>
      <c r="K10" s="27">
        <v>1</v>
      </c>
      <c r="L10" s="14">
        <f aca="true" t="shared" si="2" ref="L10:L53">SUM(K10)</f>
        <v>1</v>
      </c>
      <c r="M10" s="7">
        <v>3</v>
      </c>
      <c r="N10" s="7">
        <v>3</v>
      </c>
      <c r="O10" s="14">
        <f aca="true" t="shared" si="3" ref="O10:O53">SUM(M10:N10)</f>
        <v>6</v>
      </c>
      <c r="P10" s="7"/>
      <c r="Q10" s="14">
        <f aca="true" t="shared" si="4" ref="Q10:Q53">SUM(P10)</f>
        <v>0</v>
      </c>
      <c r="R10" s="7">
        <v>8</v>
      </c>
      <c r="S10" s="7">
        <v>0</v>
      </c>
      <c r="T10" s="14">
        <f aca="true" t="shared" si="5" ref="T10:T53">SUM(R10:S10)</f>
        <v>8</v>
      </c>
      <c r="U10" s="14">
        <v>0</v>
      </c>
      <c r="V10" s="14">
        <v>0</v>
      </c>
      <c r="W10" s="7"/>
      <c r="X10" s="14">
        <f aca="true" t="shared" si="6" ref="X10:X53">SUM(U10:W10)</f>
        <v>0</v>
      </c>
      <c r="Y10" s="14">
        <f aca="true" t="shared" si="7" ref="Y10:Y49">H10+J10+L10+O10+Q10+T10+X10</f>
        <v>27</v>
      </c>
      <c r="Z10" s="24"/>
      <c r="AA10" s="24"/>
    </row>
    <row r="11" spans="1:27" ht="12.75">
      <c r="A11" s="57"/>
      <c r="B11" s="58"/>
      <c r="C11" s="2" t="s">
        <v>13</v>
      </c>
      <c r="D11" s="7">
        <v>43</v>
      </c>
      <c r="E11" s="7">
        <v>33</v>
      </c>
      <c r="F11" s="7">
        <v>113</v>
      </c>
      <c r="G11" s="13">
        <v>0</v>
      </c>
      <c r="H11" s="14">
        <f t="shared" si="0"/>
        <v>189</v>
      </c>
      <c r="I11" s="7">
        <v>95</v>
      </c>
      <c r="J11" s="14">
        <f t="shared" si="1"/>
        <v>95</v>
      </c>
      <c r="K11" s="27">
        <v>27</v>
      </c>
      <c r="L11" s="14">
        <f t="shared" si="2"/>
        <v>27</v>
      </c>
      <c r="M11" s="7">
        <v>67</v>
      </c>
      <c r="N11" s="7">
        <v>65</v>
      </c>
      <c r="O11" s="14">
        <f t="shared" si="3"/>
        <v>132</v>
      </c>
      <c r="P11" s="7">
        <v>0</v>
      </c>
      <c r="Q11" s="14">
        <f t="shared" si="4"/>
        <v>0</v>
      </c>
      <c r="R11" s="7">
        <v>203</v>
      </c>
      <c r="S11" s="7">
        <v>0</v>
      </c>
      <c r="T11" s="14">
        <f t="shared" si="5"/>
        <v>203</v>
      </c>
      <c r="U11" s="14">
        <v>0</v>
      </c>
      <c r="V11" s="14">
        <v>0</v>
      </c>
      <c r="W11" s="7"/>
      <c r="X11" s="14">
        <f t="shared" si="6"/>
        <v>0</v>
      </c>
      <c r="Y11" s="14">
        <f t="shared" si="7"/>
        <v>646</v>
      </c>
      <c r="Z11" s="24"/>
      <c r="AA11" s="24"/>
    </row>
    <row r="12" spans="1:27" ht="12.75">
      <c r="A12" s="57"/>
      <c r="B12" s="58">
        <v>12</v>
      </c>
      <c r="C12" s="2" t="s">
        <v>12</v>
      </c>
      <c r="D12" s="7">
        <v>1</v>
      </c>
      <c r="E12" s="7">
        <v>2</v>
      </c>
      <c r="F12" s="7">
        <v>1</v>
      </c>
      <c r="G12" s="13">
        <v>0</v>
      </c>
      <c r="H12" s="14">
        <f t="shared" si="0"/>
        <v>4</v>
      </c>
      <c r="I12" s="7">
        <v>0</v>
      </c>
      <c r="J12" s="14">
        <f t="shared" si="1"/>
        <v>0</v>
      </c>
      <c r="K12" s="27">
        <v>1</v>
      </c>
      <c r="L12" s="14">
        <f t="shared" si="2"/>
        <v>1</v>
      </c>
      <c r="M12" s="7">
        <v>0</v>
      </c>
      <c r="N12" s="7">
        <v>0</v>
      </c>
      <c r="O12" s="14">
        <f t="shared" si="3"/>
        <v>0</v>
      </c>
      <c r="P12" s="7">
        <v>3</v>
      </c>
      <c r="Q12" s="14">
        <f t="shared" si="4"/>
        <v>3</v>
      </c>
      <c r="R12" s="7">
        <v>1</v>
      </c>
      <c r="S12" s="7">
        <v>1</v>
      </c>
      <c r="T12" s="14">
        <f t="shared" si="5"/>
        <v>2</v>
      </c>
      <c r="U12" s="14">
        <v>0</v>
      </c>
      <c r="V12" s="14">
        <v>0</v>
      </c>
      <c r="W12" s="7"/>
      <c r="X12" s="14">
        <f t="shared" si="6"/>
        <v>0</v>
      </c>
      <c r="Y12" s="14">
        <f t="shared" si="7"/>
        <v>10</v>
      </c>
      <c r="Z12" s="24"/>
      <c r="AA12" s="24"/>
    </row>
    <row r="13" spans="1:27" ht="12.75">
      <c r="A13" s="57"/>
      <c r="B13" s="58"/>
      <c r="C13" s="2" t="s">
        <v>13</v>
      </c>
      <c r="D13" s="7">
        <v>23</v>
      </c>
      <c r="E13" s="7">
        <v>52</v>
      </c>
      <c r="F13" s="7">
        <v>23</v>
      </c>
      <c r="G13" s="13">
        <v>0</v>
      </c>
      <c r="H13" s="14">
        <f t="shared" si="0"/>
        <v>98</v>
      </c>
      <c r="I13" s="7">
        <v>0</v>
      </c>
      <c r="J13" s="14">
        <f t="shared" si="1"/>
        <v>0</v>
      </c>
      <c r="K13" s="27">
        <v>26</v>
      </c>
      <c r="L13" s="14">
        <f t="shared" si="2"/>
        <v>26</v>
      </c>
      <c r="M13" s="7">
        <v>0</v>
      </c>
      <c r="N13" s="7">
        <v>0</v>
      </c>
      <c r="O13" s="14">
        <f t="shared" si="3"/>
        <v>0</v>
      </c>
      <c r="P13" s="7">
        <v>45</v>
      </c>
      <c r="Q13" s="14">
        <f t="shared" si="4"/>
        <v>45</v>
      </c>
      <c r="R13" s="7">
        <v>25</v>
      </c>
      <c r="S13" s="7">
        <v>24</v>
      </c>
      <c r="T13" s="14">
        <f t="shared" si="5"/>
        <v>49</v>
      </c>
      <c r="U13" s="14">
        <v>0</v>
      </c>
      <c r="V13" s="14">
        <v>0</v>
      </c>
      <c r="W13" s="7"/>
      <c r="X13" s="14">
        <f t="shared" si="6"/>
        <v>0</v>
      </c>
      <c r="Y13" s="14">
        <f t="shared" si="7"/>
        <v>218</v>
      </c>
      <c r="Z13" s="24"/>
      <c r="AA13" s="24"/>
    </row>
    <row r="14" spans="1:27" ht="12.75">
      <c r="A14" s="57"/>
      <c r="B14" s="58">
        <v>24</v>
      </c>
      <c r="C14" s="2" t="s">
        <v>12</v>
      </c>
      <c r="D14" s="7">
        <v>0</v>
      </c>
      <c r="E14" s="7">
        <v>0</v>
      </c>
      <c r="F14" s="7">
        <v>0</v>
      </c>
      <c r="G14" s="13">
        <v>0</v>
      </c>
      <c r="H14" s="14">
        <f t="shared" si="0"/>
        <v>0</v>
      </c>
      <c r="I14" s="7">
        <v>0</v>
      </c>
      <c r="J14" s="14">
        <f t="shared" si="1"/>
        <v>0</v>
      </c>
      <c r="K14" s="27">
        <v>0</v>
      </c>
      <c r="L14" s="14">
        <f t="shared" si="2"/>
        <v>0</v>
      </c>
      <c r="M14" s="7">
        <v>0</v>
      </c>
      <c r="N14" s="7">
        <v>0</v>
      </c>
      <c r="O14" s="14">
        <f t="shared" si="3"/>
        <v>0</v>
      </c>
      <c r="P14" s="7">
        <v>0</v>
      </c>
      <c r="Q14" s="14">
        <f t="shared" si="4"/>
        <v>0</v>
      </c>
      <c r="R14" s="7">
        <v>0</v>
      </c>
      <c r="S14" s="7">
        <v>0</v>
      </c>
      <c r="T14" s="14">
        <f t="shared" si="5"/>
        <v>0</v>
      </c>
      <c r="U14" s="14">
        <v>0</v>
      </c>
      <c r="V14" s="14">
        <v>0</v>
      </c>
      <c r="W14" s="7">
        <v>0</v>
      </c>
      <c r="X14" s="14">
        <f t="shared" si="6"/>
        <v>0</v>
      </c>
      <c r="Y14" s="14">
        <f t="shared" si="7"/>
        <v>0</v>
      </c>
      <c r="Z14" s="24"/>
      <c r="AA14" s="24"/>
    </row>
    <row r="15" spans="1:27" ht="12.75">
      <c r="A15" s="57"/>
      <c r="B15" s="58"/>
      <c r="C15" s="2" t="s">
        <v>13</v>
      </c>
      <c r="D15" s="7">
        <v>0</v>
      </c>
      <c r="E15" s="7">
        <v>0</v>
      </c>
      <c r="F15" s="7">
        <v>0</v>
      </c>
      <c r="G15" s="13">
        <v>0</v>
      </c>
      <c r="H15" s="14">
        <f t="shared" si="0"/>
        <v>0</v>
      </c>
      <c r="I15" s="7">
        <v>0</v>
      </c>
      <c r="J15" s="14">
        <f t="shared" si="1"/>
        <v>0</v>
      </c>
      <c r="K15" s="27">
        <v>0</v>
      </c>
      <c r="L15" s="14">
        <f t="shared" si="2"/>
        <v>0</v>
      </c>
      <c r="M15" s="7">
        <v>0</v>
      </c>
      <c r="N15" s="7">
        <v>0</v>
      </c>
      <c r="O15" s="14">
        <f t="shared" si="3"/>
        <v>0</v>
      </c>
      <c r="P15" s="7">
        <v>0</v>
      </c>
      <c r="Q15" s="14">
        <f t="shared" si="4"/>
        <v>0</v>
      </c>
      <c r="R15" s="7">
        <v>0</v>
      </c>
      <c r="S15" s="7">
        <v>0</v>
      </c>
      <c r="T15" s="14">
        <f t="shared" si="5"/>
        <v>0</v>
      </c>
      <c r="U15" s="14">
        <v>0</v>
      </c>
      <c r="V15" s="14">
        <v>0</v>
      </c>
      <c r="W15" s="7"/>
      <c r="X15" s="14">
        <f t="shared" si="6"/>
        <v>0</v>
      </c>
      <c r="Y15" s="14">
        <f t="shared" si="7"/>
        <v>0</v>
      </c>
      <c r="Z15" s="24"/>
      <c r="AA15" s="24"/>
    </row>
    <row r="16" spans="1:117" s="37" customFormat="1" ht="12.75">
      <c r="A16" s="57"/>
      <c r="B16" s="58" t="s">
        <v>8</v>
      </c>
      <c r="C16" s="2" t="s">
        <v>12</v>
      </c>
      <c r="D16" s="14">
        <f aca="true" t="shared" si="8" ref="D16:F17">D10+D12+D14</f>
        <v>3</v>
      </c>
      <c r="E16" s="14">
        <f t="shared" si="8"/>
        <v>3</v>
      </c>
      <c r="F16" s="14">
        <f t="shared" si="8"/>
        <v>6</v>
      </c>
      <c r="G16" s="15"/>
      <c r="H16" s="14">
        <f t="shared" si="0"/>
        <v>12</v>
      </c>
      <c r="I16" s="14">
        <f>I10+I12+I14</f>
        <v>4</v>
      </c>
      <c r="J16" s="14">
        <f t="shared" si="1"/>
        <v>4</v>
      </c>
      <c r="K16" s="28">
        <f>K10+K12+K14</f>
        <v>2</v>
      </c>
      <c r="L16" s="14">
        <f t="shared" si="2"/>
        <v>2</v>
      </c>
      <c r="M16" s="14">
        <f>M10+M12+M14</f>
        <v>3</v>
      </c>
      <c r="N16" s="14">
        <f>N10+N12+N14</f>
        <v>3</v>
      </c>
      <c r="O16" s="14">
        <f t="shared" si="3"/>
        <v>6</v>
      </c>
      <c r="P16" s="14">
        <f>P10+P12+P14</f>
        <v>3</v>
      </c>
      <c r="Q16" s="14">
        <f t="shared" si="4"/>
        <v>3</v>
      </c>
      <c r="R16" s="14">
        <f>R10+R12+R14</f>
        <v>9</v>
      </c>
      <c r="S16" s="14">
        <f>S10+S12+S14</f>
        <v>1</v>
      </c>
      <c r="T16" s="14">
        <f t="shared" si="5"/>
        <v>10</v>
      </c>
      <c r="U16" s="14">
        <f aca="true" t="shared" si="9" ref="U16:W17">U10+U12+U14</f>
        <v>0</v>
      </c>
      <c r="V16" s="14">
        <f t="shared" si="9"/>
        <v>0</v>
      </c>
      <c r="W16" s="14">
        <v>0</v>
      </c>
      <c r="X16" s="14">
        <f t="shared" si="6"/>
        <v>0</v>
      </c>
      <c r="Y16" s="14">
        <f t="shared" si="7"/>
        <v>37</v>
      </c>
      <c r="Z16" s="42">
        <f>H16+J16+L16+M16+P16+T16</f>
        <v>34</v>
      </c>
      <c r="AA16" s="42">
        <f>X16+N16</f>
        <v>3</v>
      </c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</row>
    <row r="17" spans="1:117" s="37" customFormat="1" ht="12.75">
      <c r="A17" s="57"/>
      <c r="B17" s="58"/>
      <c r="C17" s="2" t="s">
        <v>13</v>
      </c>
      <c r="D17" s="14">
        <f t="shared" si="8"/>
        <v>66</v>
      </c>
      <c r="E17" s="14">
        <f t="shared" si="8"/>
        <v>85</v>
      </c>
      <c r="F17" s="14">
        <f t="shared" si="8"/>
        <v>136</v>
      </c>
      <c r="G17" s="15"/>
      <c r="H17" s="14">
        <f t="shared" si="0"/>
        <v>287</v>
      </c>
      <c r="I17" s="14">
        <f>I11+I13+I15</f>
        <v>95</v>
      </c>
      <c r="J17" s="14">
        <f t="shared" si="1"/>
        <v>95</v>
      </c>
      <c r="K17" s="28">
        <f>K11+K13+K15</f>
        <v>53</v>
      </c>
      <c r="L17" s="14">
        <f t="shared" si="2"/>
        <v>53</v>
      </c>
      <c r="M17" s="14">
        <f>M11+M13+M15</f>
        <v>67</v>
      </c>
      <c r="N17" s="14">
        <f>N11+N13+N15</f>
        <v>65</v>
      </c>
      <c r="O17" s="14">
        <f t="shared" si="3"/>
        <v>132</v>
      </c>
      <c r="P17" s="14">
        <f>P11+P13+P15</f>
        <v>45</v>
      </c>
      <c r="Q17" s="14">
        <f t="shared" si="4"/>
        <v>45</v>
      </c>
      <c r="R17" s="14">
        <f>R11+R13+R15</f>
        <v>228</v>
      </c>
      <c r="S17" s="14">
        <f>S11+S13+S15</f>
        <v>24</v>
      </c>
      <c r="T17" s="14">
        <f t="shared" si="5"/>
        <v>252</v>
      </c>
      <c r="U17" s="14">
        <f t="shared" si="9"/>
        <v>0</v>
      </c>
      <c r="V17" s="14">
        <f t="shared" si="9"/>
        <v>0</v>
      </c>
      <c r="W17" s="14">
        <f t="shared" si="9"/>
        <v>0</v>
      </c>
      <c r="X17" s="14">
        <f t="shared" si="6"/>
        <v>0</v>
      </c>
      <c r="Y17" s="14">
        <f t="shared" si="7"/>
        <v>864</v>
      </c>
      <c r="Z17" s="42">
        <f>H17+J17+L17+M17+P17+T17</f>
        <v>799</v>
      </c>
      <c r="AA17" s="42">
        <f>X17+N17</f>
        <v>65</v>
      </c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</row>
    <row r="18" spans="1:27" ht="12.75">
      <c r="A18" s="57" t="s">
        <v>27</v>
      </c>
      <c r="B18" s="59">
        <v>10.5</v>
      </c>
      <c r="C18" s="2" t="s">
        <v>12</v>
      </c>
      <c r="D18" s="7">
        <v>0</v>
      </c>
      <c r="E18" s="7">
        <v>0</v>
      </c>
      <c r="F18" s="7">
        <v>0</v>
      </c>
      <c r="G18" s="13">
        <v>0</v>
      </c>
      <c r="H18" s="14">
        <f t="shared" si="0"/>
        <v>0</v>
      </c>
      <c r="I18" s="7">
        <v>1</v>
      </c>
      <c r="J18" s="14">
        <f t="shared" si="1"/>
        <v>1</v>
      </c>
      <c r="K18" s="27">
        <v>1</v>
      </c>
      <c r="L18" s="14">
        <f t="shared" si="2"/>
        <v>1</v>
      </c>
      <c r="M18" s="7">
        <v>0</v>
      </c>
      <c r="N18" s="7">
        <v>1</v>
      </c>
      <c r="O18" s="14">
        <f t="shared" si="3"/>
        <v>1</v>
      </c>
      <c r="P18" s="7">
        <v>0</v>
      </c>
      <c r="Q18" s="14">
        <f t="shared" si="4"/>
        <v>0</v>
      </c>
      <c r="R18" s="7">
        <v>2</v>
      </c>
      <c r="S18" s="7">
        <v>0</v>
      </c>
      <c r="T18" s="14">
        <f t="shared" si="5"/>
        <v>2</v>
      </c>
      <c r="U18" s="14">
        <v>0</v>
      </c>
      <c r="V18" s="14">
        <v>0</v>
      </c>
      <c r="W18" s="7">
        <v>0</v>
      </c>
      <c r="X18" s="14">
        <f t="shared" si="6"/>
        <v>0</v>
      </c>
      <c r="Y18" s="14">
        <f t="shared" si="7"/>
        <v>5</v>
      </c>
      <c r="Z18" s="46"/>
      <c r="AA18" s="46"/>
    </row>
    <row r="19" spans="1:27" ht="12.75">
      <c r="A19" s="57"/>
      <c r="B19" s="59"/>
      <c r="C19" s="2" t="s">
        <v>13</v>
      </c>
      <c r="D19" s="7">
        <v>0</v>
      </c>
      <c r="E19" s="7">
        <v>0</v>
      </c>
      <c r="F19" s="7">
        <v>0</v>
      </c>
      <c r="G19" s="13">
        <v>0</v>
      </c>
      <c r="H19" s="14">
        <f t="shared" si="0"/>
        <v>0</v>
      </c>
      <c r="I19" s="7">
        <v>18</v>
      </c>
      <c r="J19" s="14">
        <f t="shared" si="1"/>
        <v>18</v>
      </c>
      <c r="K19" s="27">
        <v>20</v>
      </c>
      <c r="L19" s="14">
        <f t="shared" si="2"/>
        <v>20</v>
      </c>
      <c r="M19" s="7">
        <v>0</v>
      </c>
      <c r="N19" s="7">
        <v>18</v>
      </c>
      <c r="O19" s="14">
        <f t="shared" si="3"/>
        <v>18</v>
      </c>
      <c r="P19" s="7">
        <v>0</v>
      </c>
      <c r="Q19" s="14">
        <f t="shared" si="4"/>
        <v>0</v>
      </c>
      <c r="R19" s="7">
        <v>30</v>
      </c>
      <c r="S19" s="7">
        <v>0</v>
      </c>
      <c r="T19" s="14">
        <f t="shared" si="5"/>
        <v>30</v>
      </c>
      <c r="U19" s="14">
        <v>0</v>
      </c>
      <c r="V19" s="14">
        <v>0</v>
      </c>
      <c r="W19" s="7">
        <v>0</v>
      </c>
      <c r="X19" s="14">
        <f t="shared" si="6"/>
        <v>0</v>
      </c>
      <c r="Y19" s="14">
        <f t="shared" si="7"/>
        <v>86</v>
      </c>
      <c r="Z19" s="46"/>
      <c r="AA19" s="46"/>
    </row>
    <row r="20" spans="1:27" ht="12.75">
      <c r="A20" s="57"/>
      <c r="B20" s="58">
        <v>12</v>
      </c>
      <c r="C20" s="2" t="s">
        <v>12</v>
      </c>
      <c r="D20" s="7">
        <v>0</v>
      </c>
      <c r="E20" s="7">
        <v>1</v>
      </c>
      <c r="F20" s="7">
        <v>1</v>
      </c>
      <c r="G20" s="13">
        <v>0</v>
      </c>
      <c r="H20" s="14">
        <f t="shared" si="0"/>
        <v>2</v>
      </c>
      <c r="I20" s="7">
        <v>0</v>
      </c>
      <c r="J20" s="14">
        <f t="shared" si="1"/>
        <v>0</v>
      </c>
      <c r="K20" s="27">
        <v>0</v>
      </c>
      <c r="L20" s="14">
        <f t="shared" si="2"/>
        <v>0</v>
      </c>
      <c r="M20" s="7">
        <v>0</v>
      </c>
      <c r="N20" s="7">
        <v>0</v>
      </c>
      <c r="O20" s="14">
        <f t="shared" si="3"/>
        <v>0</v>
      </c>
      <c r="P20" s="7">
        <v>1</v>
      </c>
      <c r="Q20" s="14">
        <f t="shared" si="4"/>
        <v>1</v>
      </c>
      <c r="R20" s="7">
        <v>0</v>
      </c>
      <c r="S20" s="7">
        <v>0</v>
      </c>
      <c r="T20" s="14">
        <f t="shared" si="5"/>
        <v>0</v>
      </c>
      <c r="U20" s="14">
        <v>0</v>
      </c>
      <c r="V20" s="14">
        <v>0</v>
      </c>
      <c r="W20" s="7">
        <v>0</v>
      </c>
      <c r="X20" s="14">
        <f t="shared" si="6"/>
        <v>0</v>
      </c>
      <c r="Y20" s="14">
        <f t="shared" si="7"/>
        <v>3</v>
      </c>
      <c r="Z20" s="46"/>
      <c r="AA20" s="46"/>
    </row>
    <row r="21" spans="1:27" ht="12.75">
      <c r="A21" s="57"/>
      <c r="B21" s="58"/>
      <c r="C21" s="2" t="s">
        <v>13</v>
      </c>
      <c r="D21" s="7">
        <v>0</v>
      </c>
      <c r="E21" s="7">
        <v>20</v>
      </c>
      <c r="F21" s="7">
        <v>25</v>
      </c>
      <c r="G21" s="13">
        <v>0</v>
      </c>
      <c r="H21" s="14">
        <f t="shared" si="0"/>
        <v>45</v>
      </c>
      <c r="I21" s="7">
        <v>0</v>
      </c>
      <c r="J21" s="14">
        <f t="shared" si="1"/>
        <v>0</v>
      </c>
      <c r="K21" s="27">
        <v>0</v>
      </c>
      <c r="L21" s="14">
        <f t="shared" si="2"/>
        <v>0</v>
      </c>
      <c r="M21" s="7">
        <v>0</v>
      </c>
      <c r="N21" s="7">
        <v>0</v>
      </c>
      <c r="O21" s="14">
        <f t="shared" si="3"/>
        <v>0</v>
      </c>
      <c r="P21" s="7">
        <v>20</v>
      </c>
      <c r="Q21" s="14">
        <f t="shared" si="4"/>
        <v>20</v>
      </c>
      <c r="R21" s="7">
        <v>0</v>
      </c>
      <c r="S21" s="7"/>
      <c r="T21" s="14">
        <f t="shared" si="5"/>
        <v>0</v>
      </c>
      <c r="U21" s="14">
        <v>0</v>
      </c>
      <c r="V21" s="14">
        <v>0</v>
      </c>
      <c r="W21" s="7">
        <v>0</v>
      </c>
      <c r="X21" s="14">
        <f t="shared" si="6"/>
        <v>0</v>
      </c>
      <c r="Y21" s="14">
        <f t="shared" si="7"/>
        <v>65</v>
      </c>
      <c r="Z21" s="46"/>
      <c r="AA21" s="46"/>
    </row>
    <row r="22" spans="1:27" ht="12.75">
      <c r="A22" s="57"/>
      <c r="B22" s="58">
        <v>24</v>
      </c>
      <c r="C22" s="2" t="s">
        <v>12</v>
      </c>
      <c r="D22" s="7">
        <v>0</v>
      </c>
      <c r="E22" s="7">
        <v>0</v>
      </c>
      <c r="F22" s="7">
        <v>0</v>
      </c>
      <c r="G22" s="13">
        <v>0</v>
      </c>
      <c r="H22" s="14">
        <f t="shared" si="0"/>
        <v>0</v>
      </c>
      <c r="I22" s="7">
        <v>0</v>
      </c>
      <c r="J22" s="14">
        <f t="shared" si="1"/>
        <v>0</v>
      </c>
      <c r="K22" s="27">
        <v>0</v>
      </c>
      <c r="L22" s="14">
        <f t="shared" si="2"/>
        <v>0</v>
      </c>
      <c r="M22" s="7">
        <v>0</v>
      </c>
      <c r="N22" s="7">
        <v>0</v>
      </c>
      <c r="O22" s="14">
        <f t="shared" si="3"/>
        <v>0</v>
      </c>
      <c r="P22" s="7">
        <v>0</v>
      </c>
      <c r="Q22" s="14">
        <f t="shared" si="4"/>
        <v>0</v>
      </c>
      <c r="R22" s="7">
        <v>1</v>
      </c>
      <c r="S22" s="7">
        <v>0</v>
      </c>
      <c r="T22" s="14">
        <f t="shared" si="5"/>
        <v>1</v>
      </c>
      <c r="U22" s="14">
        <v>0</v>
      </c>
      <c r="V22" s="14">
        <v>0</v>
      </c>
      <c r="W22" s="7">
        <v>0</v>
      </c>
      <c r="X22" s="14">
        <f t="shared" si="6"/>
        <v>0</v>
      </c>
      <c r="Y22" s="14">
        <f t="shared" si="7"/>
        <v>1</v>
      </c>
      <c r="Z22" s="46"/>
      <c r="AA22" s="46"/>
    </row>
    <row r="23" spans="1:27" ht="12" customHeight="1">
      <c r="A23" s="57"/>
      <c r="B23" s="58"/>
      <c r="C23" s="2" t="s">
        <v>13</v>
      </c>
      <c r="D23" s="7">
        <v>0</v>
      </c>
      <c r="E23" s="7">
        <v>0</v>
      </c>
      <c r="F23" s="7"/>
      <c r="G23" s="40">
        <v>0</v>
      </c>
      <c r="H23" s="14">
        <f t="shared" si="0"/>
        <v>0</v>
      </c>
      <c r="I23" s="7">
        <v>0</v>
      </c>
      <c r="J23" s="14">
        <f t="shared" si="1"/>
        <v>0</v>
      </c>
      <c r="K23" s="27">
        <v>0</v>
      </c>
      <c r="L23" s="14">
        <f t="shared" si="2"/>
        <v>0</v>
      </c>
      <c r="M23" s="7">
        <v>0</v>
      </c>
      <c r="N23" s="7">
        <v>0</v>
      </c>
      <c r="O23" s="14">
        <f t="shared" si="3"/>
        <v>0</v>
      </c>
      <c r="P23" s="7">
        <v>0</v>
      </c>
      <c r="Q23" s="14">
        <f t="shared" si="4"/>
        <v>0</v>
      </c>
      <c r="R23" s="7">
        <v>15</v>
      </c>
      <c r="S23" s="7">
        <v>0</v>
      </c>
      <c r="T23" s="14">
        <f t="shared" si="5"/>
        <v>15</v>
      </c>
      <c r="U23" s="14">
        <v>0</v>
      </c>
      <c r="V23" s="14">
        <v>0</v>
      </c>
      <c r="W23" s="7">
        <v>0</v>
      </c>
      <c r="X23" s="14">
        <f t="shared" si="6"/>
        <v>0</v>
      </c>
      <c r="Y23" s="14">
        <f t="shared" si="7"/>
        <v>15</v>
      </c>
      <c r="Z23" s="46"/>
      <c r="AA23" s="46"/>
    </row>
    <row r="24" spans="1:117" s="38" customFormat="1" ht="12.75">
      <c r="A24" s="57"/>
      <c r="B24" s="60" t="s">
        <v>8</v>
      </c>
      <c r="C24" s="44" t="s">
        <v>12</v>
      </c>
      <c r="D24" s="14">
        <f aca="true" t="shared" si="10" ref="D24:F25">D18+D20+D22</f>
        <v>0</v>
      </c>
      <c r="E24" s="14">
        <f t="shared" si="10"/>
        <v>1</v>
      </c>
      <c r="F24" s="14">
        <f t="shared" si="10"/>
        <v>1</v>
      </c>
      <c r="G24" s="13">
        <v>0</v>
      </c>
      <c r="H24" s="14">
        <f>SUM(D24:G24)</f>
        <v>2</v>
      </c>
      <c r="I24" s="14">
        <f>I18+I20+I22</f>
        <v>1</v>
      </c>
      <c r="J24" s="14">
        <f t="shared" si="1"/>
        <v>1</v>
      </c>
      <c r="K24" s="28">
        <f>K18+K20+K22</f>
        <v>1</v>
      </c>
      <c r="L24" s="14">
        <f t="shared" si="2"/>
        <v>1</v>
      </c>
      <c r="M24" s="14">
        <f>M18+M20+M22</f>
        <v>0</v>
      </c>
      <c r="N24" s="14">
        <f>N18+N20+N22</f>
        <v>1</v>
      </c>
      <c r="O24" s="14">
        <f t="shared" si="3"/>
        <v>1</v>
      </c>
      <c r="P24" s="14">
        <f>P18+P20+P22</f>
        <v>1</v>
      </c>
      <c r="Q24" s="14">
        <f t="shared" si="4"/>
        <v>1</v>
      </c>
      <c r="R24" s="14">
        <f>R18+R20+R22</f>
        <v>3</v>
      </c>
      <c r="S24" s="14">
        <f>S18+S20+S22</f>
        <v>0</v>
      </c>
      <c r="T24" s="14">
        <f t="shared" si="5"/>
        <v>3</v>
      </c>
      <c r="U24" s="14">
        <f aca="true" t="shared" si="11" ref="U24:W25">U18+U20+U22</f>
        <v>0</v>
      </c>
      <c r="V24" s="14">
        <f t="shared" si="11"/>
        <v>0</v>
      </c>
      <c r="W24" s="14">
        <f t="shared" si="11"/>
        <v>0</v>
      </c>
      <c r="X24" s="14">
        <f t="shared" si="6"/>
        <v>0</v>
      </c>
      <c r="Y24" s="14">
        <f t="shared" si="7"/>
        <v>9</v>
      </c>
      <c r="Z24" s="42">
        <f>H24+J24+L24+M24+P24+T24</f>
        <v>8</v>
      </c>
      <c r="AA24" s="42">
        <f>X24+N24</f>
        <v>1</v>
      </c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</row>
    <row r="25" spans="1:117" s="38" customFormat="1" ht="12.75">
      <c r="A25" s="57"/>
      <c r="B25" s="60"/>
      <c r="C25" s="44" t="s">
        <v>13</v>
      </c>
      <c r="D25" s="14">
        <f t="shared" si="10"/>
        <v>0</v>
      </c>
      <c r="E25" s="14">
        <f t="shared" si="10"/>
        <v>20</v>
      </c>
      <c r="F25" s="14">
        <f t="shared" si="10"/>
        <v>25</v>
      </c>
      <c r="G25" s="13">
        <v>0</v>
      </c>
      <c r="H25" s="14">
        <f t="shared" si="0"/>
        <v>45</v>
      </c>
      <c r="I25" s="14">
        <f>I19+I21+I23</f>
        <v>18</v>
      </c>
      <c r="J25" s="14">
        <f t="shared" si="1"/>
        <v>18</v>
      </c>
      <c r="K25" s="28">
        <f>K19+K21+K23</f>
        <v>20</v>
      </c>
      <c r="L25" s="14">
        <f t="shared" si="2"/>
        <v>20</v>
      </c>
      <c r="M25" s="14">
        <f>M19+M21+M23</f>
        <v>0</v>
      </c>
      <c r="N25" s="14">
        <f>N19+N21+N23</f>
        <v>18</v>
      </c>
      <c r="O25" s="14">
        <f t="shared" si="3"/>
        <v>18</v>
      </c>
      <c r="P25" s="14">
        <f>P19+P21+P23</f>
        <v>20</v>
      </c>
      <c r="Q25" s="14">
        <f t="shared" si="4"/>
        <v>20</v>
      </c>
      <c r="R25" s="14">
        <f>R19+R21+R23</f>
        <v>45</v>
      </c>
      <c r="S25" s="14">
        <f>S19+S21+S23</f>
        <v>0</v>
      </c>
      <c r="T25" s="14">
        <f t="shared" si="5"/>
        <v>45</v>
      </c>
      <c r="U25" s="14">
        <f t="shared" si="11"/>
        <v>0</v>
      </c>
      <c r="V25" s="14">
        <f t="shared" si="11"/>
        <v>0</v>
      </c>
      <c r="W25" s="14">
        <f t="shared" si="11"/>
        <v>0</v>
      </c>
      <c r="X25" s="14">
        <f t="shared" si="6"/>
        <v>0</v>
      </c>
      <c r="Y25" s="14">
        <f t="shared" si="7"/>
        <v>166</v>
      </c>
      <c r="Z25" s="42">
        <f>H25+J25+L25+M25+P25+T25</f>
        <v>148</v>
      </c>
      <c r="AA25" s="42">
        <f>X25+N25</f>
        <v>18</v>
      </c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</row>
    <row r="26" spans="1:27" ht="12.75">
      <c r="A26" s="57" t="s">
        <v>4</v>
      </c>
      <c r="B26" s="58">
        <v>10.5</v>
      </c>
      <c r="C26" s="2" t="s">
        <v>12</v>
      </c>
      <c r="D26" s="7">
        <v>0</v>
      </c>
      <c r="E26" s="7">
        <v>0</v>
      </c>
      <c r="F26" s="7">
        <v>0</v>
      </c>
      <c r="G26" s="13">
        <v>0</v>
      </c>
      <c r="H26" s="14">
        <f t="shared" si="0"/>
        <v>0</v>
      </c>
      <c r="I26" s="7">
        <v>0</v>
      </c>
      <c r="J26" s="14">
        <f t="shared" si="1"/>
        <v>0</v>
      </c>
      <c r="K26" s="27">
        <v>1</v>
      </c>
      <c r="L26" s="14">
        <f t="shared" si="2"/>
        <v>1</v>
      </c>
      <c r="M26" s="7">
        <v>0</v>
      </c>
      <c r="N26" s="7">
        <v>0</v>
      </c>
      <c r="O26" s="14">
        <f t="shared" si="3"/>
        <v>0</v>
      </c>
      <c r="P26" s="7">
        <v>0</v>
      </c>
      <c r="Q26" s="14">
        <f t="shared" si="4"/>
        <v>0</v>
      </c>
      <c r="R26" s="7">
        <v>0</v>
      </c>
      <c r="S26" s="7">
        <v>2</v>
      </c>
      <c r="T26" s="14">
        <f t="shared" si="5"/>
        <v>2</v>
      </c>
      <c r="U26" s="7">
        <v>0</v>
      </c>
      <c r="V26" s="7">
        <v>1</v>
      </c>
      <c r="W26" s="7">
        <v>0</v>
      </c>
      <c r="X26" s="14">
        <f t="shared" si="6"/>
        <v>1</v>
      </c>
      <c r="Y26" s="14">
        <f t="shared" si="7"/>
        <v>4</v>
      </c>
      <c r="Z26" s="24"/>
      <c r="AA26" s="24"/>
    </row>
    <row r="27" spans="1:27" ht="12.75">
      <c r="A27" s="57"/>
      <c r="B27" s="58"/>
      <c r="C27" s="2" t="s">
        <v>13</v>
      </c>
      <c r="D27" s="7">
        <v>0</v>
      </c>
      <c r="E27" s="7">
        <v>0</v>
      </c>
      <c r="F27" s="7">
        <v>0</v>
      </c>
      <c r="G27" s="13">
        <v>0</v>
      </c>
      <c r="H27" s="14">
        <f t="shared" si="0"/>
        <v>0</v>
      </c>
      <c r="I27" s="7">
        <v>0</v>
      </c>
      <c r="J27" s="14">
        <f t="shared" si="1"/>
        <v>0</v>
      </c>
      <c r="K27" s="27">
        <v>15</v>
      </c>
      <c r="L27" s="14">
        <f t="shared" si="2"/>
        <v>15</v>
      </c>
      <c r="M27" s="7">
        <v>0</v>
      </c>
      <c r="N27" s="7">
        <v>0</v>
      </c>
      <c r="O27" s="14">
        <f t="shared" si="3"/>
        <v>0</v>
      </c>
      <c r="P27" s="7">
        <v>0</v>
      </c>
      <c r="Q27" s="14">
        <f t="shared" si="4"/>
        <v>0</v>
      </c>
      <c r="R27" s="7">
        <v>0</v>
      </c>
      <c r="S27" s="7">
        <v>31</v>
      </c>
      <c r="T27" s="14">
        <f t="shared" si="5"/>
        <v>31</v>
      </c>
      <c r="U27" s="7">
        <v>0</v>
      </c>
      <c r="V27" s="7">
        <v>15</v>
      </c>
      <c r="W27" s="7">
        <v>0</v>
      </c>
      <c r="X27" s="14">
        <f t="shared" si="6"/>
        <v>15</v>
      </c>
      <c r="Y27" s="14">
        <f t="shared" si="7"/>
        <v>61</v>
      </c>
      <c r="Z27" s="24"/>
      <c r="AA27" s="24"/>
    </row>
    <row r="28" spans="1:27" ht="12.75">
      <c r="A28" s="57"/>
      <c r="B28" s="58">
        <v>12</v>
      </c>
      <c r="C28" s="2" t="s">
        <v>12</v>
      </c>
      <c r="D28" s="7">
        <v>0</v>
      </c>
      <c r="E28" s="7">
        <v>0</v>
      </c>
      <c r="F28" s="7">
        <v>0</v>
      </c>
      <c r="G28" s="13">
        <v>0</v>
      </c>
      <c r="H28" s="14">
        <f t="shared" si="0"/>
        <v>0</v>
      </c>
      <c r="I28" s="7">
        <v>0</v>
      </c>
      <c r="J28" s="14">
        <f t="shared" si="1"/>
        <v>0</v>
      </c>
      <c r="K28" s="27">
        <v>0</v>
      </c>
      <c r="L28" s="14">
        <f t="shared" si="2"/>
        <v>0</v>
      </c>
      <c r="M28" s="7">
        <v>1</v>
      </c>
      <c r="N28" s="7">
        <v>0</v>
      </c>
      <c r="O28" s="14">
        <f t="shared" si="3"/>
        <v>1</v>
      </c>
      <c r="P28" s="7">
        <v>0</v>
      </c>
      <c r="Q28" s="14">
        <f t="shared" si="4"/>
        <v>0</v>
      </c>
      <c r="R28" s="7">
        <v>0</v>
      </c>
      <c r="S28" s="7">
        <v>0</v>
      </c>
      <c r="T28" s="14">
        <f t="shared" si="5"/>
        <v>0</v>
      </c>
      <c r="U28" s="14">
        <v>1</v>
      </c>
      <c r="V28" s="14">
        <v>1</v>
      </c>
      <c r="W28" s="7">
        <v>0</v>
      </c>
      <c r="X28" s="14">
        <f t="shared" si="6"/>
        <v>2</v>
      </c>
      <c r="Y28" s="14">
        <f t="shared" si="7"/>
        <v>3</v>
      </c>
      <c r="Z28" s="24"/>
      <c r="AA28" s="24"/>
    </row>
    <row r="29" spans="1:27" ht="12.75">
      <c r="A29" s="57"/>
      <c r="B29" s="58"/>
      <c r="C29" s="2" t="s">
        <v>13</v>
      </c>
      <c r="D29" s="7">
        <v>0</v>
      </c>
      <c r="E29" s="7">
        <v>0</v>
      </c>
      <c r="F29" s="7">
        <v>0</v>
      </c>
      <c r="G29" s="13">
        <v>0</v>
      </c>
      <c r="H29" s="14">
        <f t="shared" si="0"/>
        <v>0</v>
      </c>
      <c r="I29" s="7">
        <v>0</v>
      </c>
      <c r="J29" s="14">
        <f t="shared" si="1"/>
        <v>0</v>
      </c>
      <c r="K29" s="27">
        <v>0</v>
      </c>
      <c r="L29" s="14">
        <f t="shared" si="2"/>
        <v>0</v>
      </c>
      <c r="M29" s="7">
        <v>23</v>
      </c>
      <c r="N29" s="7">
        <v>0</v>
      </c>
      <c r="O29" s="14">
        <f t="shared" si="3"/>
        <v>23</v>
      </c>
      <c r="P29" s="7">
        <v>0</v>
      </c>
      <c r="Q29" s="14">
        <f t="shared" si="4"/>
        <v>0</v>
      </c>
      <c r="R29" s="7">
        <v>0</v>
      </c>
      <c r="S29" s="7">
        <v>0</v>
      </c>
      <c r="T29" s="14">
        <f t="shared" si="5"/>
        <v>0</v>
      </c>
      <c r="U29" s="14">
        <v>19</v>
      </c>
      <c r="V29" s="14">
        <v>15</v>
      </c>
      <c r="W29" s="7">
        <v>0</v>
      </c>
      <c r="X29" s="14">
        <f t="shared" si="6"/>
        <v>34</v>
      </c>
      <c r="Y29" s="14">
        <f t="shared" si="7"/>
        <v>57</v>
      </c>
      <c r="Z29" s="24"/>
      <c r="AA29" s="24"/>
    </row>
    <row r="30" spans="1:27" ht="12.75">
      <c r="A30" s="57"/>
      <c r="B30" s="58">
        <v>24</v>
      </c>
      <c r="C30" s="2" t="s">
        <v>12</v>
      </c>
      <c r="D30" s="7"/>
      <c r="E30" s="7">
        <v>1</v>
      </c>
      <c r="F30" s="7">
        <v>0</v>
      </c>
      <c r="G30" s="13">
        <v>0</v>
      </c>
      <c r="H30" s="14">
        <f t="shared" si="0"/>
        <v>1</v>
      </c>
      <c r="I30" s="7">
        <v>0</v>
      </c>
      <c r="J30" s="14">
        <f t="shared" si="1"/>
        <v>0</v>
      </c>
      <c r="K30" s="27">
        <v>0</v>
      </c>
      <c r="L30" s="14">
        <f t="shared" si="2"/>
        <v>0</v>
      </c>
      <c r="M30" s="7">
        <v>0</v>
      </c>
      <c r="N30" s="7">
        <v>0</v>
      </c>
      <c r="O30" s="14">
        <f t="shared" si="3"/>
        <v>0</v>
      </c>
      <c r="P30" s="7">
        <v>0</v>
      </c>
      <c r="Q30" s="14">
        <f t="shared" si="4"/>
        <v>0</v>
      </c>
      <c r="R30" s="7">
        <v>0</v>
      </c>
      <c r="S30" s="7">
        <v>0</v>
      </c>
      <c r="T30" s="14">
        <f t="shared" si="5"/>
        <v>0</v>
      </c>
      <c r="U30" s="14">
        <v>0</v>
      </c>
      <c r="V30" s="14">
        <v>0</v>
      </c>
      <c r="W30" s="7">
        <v>0</v>
      </c>
      <c r="X30" s="14">
        <f t="shared" si="6"/>
        <v>0</v>
      </c>
      <c r="Y30" s="14">
        <f t="shared" si="7"/>
        <v>1</v>
      </c>
      <c r="Z30" s="24"/>
      <c r="AA30" s="24"/>
    </row>
    <row r="31" spans="1:27" ht="12.75">
      <c r="A31" s="57"/>
      <c r="B31" s="58"/>
      <c r="C31" s="2" t="s">
        <v>13</v>
      </c>
      <c r="D31" s="7"/>
      <c r="E31" s="7">
        <v>20</v>
      </c>
      <c r="F31" s="7">
        <v>0</v>
      </c>
      <c r="G31" s="13">
        <v>0</v>
      </c>
      <c r="H31" s="14">
        <f t="shared" si="0"/>
        <v>20</v>
      </c>
      <c r="I31" s="7">
        <v>0</v>
      </c>
      <c r="J31" s="14">
        <f t="shared" si="1"/>
        <v>0</v>
      </c>
      <c r="K31" s="27">
        <v>0</v>
      </c>
      <c r="L31" s="14">
        <f t="shared" si="2"/>
        <v>0</v>
      </c>
      <c r="M31" s="7">
        <v>0</v>
      </c>
      <c r="N31" s="7">
        <v>0</v>
      </c>
      <c r="O31" s="14">
        <f t="shared" si="3"/>
        <v>0</v>
      </c>
      <c r="P31" s="7">
        <v>0</v>
      </c>
      <c r="Q31" s="14">
        <f t="shared" si="4"/>
        <v>0</v>
      </c>
      <c r="R31" s="7">
        <v>0</v>
      </c>
      <c r="S31" s="7">
        <v>0</v>
      </c>
      <c r="T31" s="14">
        <f t="shared" si="5"/>
        <v>0</v>
      </c>
      <c r="U31" s="14">
        <v>0</v>
      </c>
      <c r="V31" s="14">
        <v>0</v>
      </c>
      <c r="W31" s="7">
        <v>0</v>
      </c>
      <c r="X31" s="14">
        <f t="shared" si="6"/>
        <v>0</v>
      </c>
      <c r="Y31" s="14">
        <f t="shared" si="7"/>
        <v>20</v>
      </c>
      <c r="Z31" s="24"/>
      <c r="AA31" s="24"/>
    </row>
    <row r="32" spans="1:117" s="38" customFormat="1" ht="12.75">
      <c r="A32" s="57"/>
      <c r="B32" s="60" t="s">
        <v>8</v>
      </c>
      <c r="C32" s="44" t="s">
        <v>12</v>
      </c>
      <c r="D32" s="14">
        <f aca="true" t="shared" si="12" ref="D32:F33">D26+D28+D30</f>
        <v>0</v>
      </c>
      <c r="E32" s="14">
        <f t="shared" si="12"/>
        <v>1</v>
      </c>
      <c r="F32" s="14">
        <f t="shared" si="12"/>
        <v>0</v>
      </c>
      <c r="G32" s="15"/>
      <c r="H32" s="14">
        <f t="shared" si="0"/>
        <v>1</v>
      </c>
      <c r="I32" s="14">
        <f>I26+I28+I30</f>
        <v>0</v>
      </c>
      <c r="J32" s="14">
        <f t="shared" si="1"/>
        <v>0</v>
      </c>
      <c r="K32" s="28">
        <f>K26+K28+K30</f>
        <v>1</v>
      </c>
      <c r="L32" s="14">
        <f t="shared" si="2"/>
        <v>1</v>
      </c>
      <c r="M32" s="14">
        <f>M26+M28+M30</f>
        <v>1</v>
      </c>
      <c r="N32" s="14">
        <f>N26+N28+N30</f>
        <v>0</v>
      </c>
      <c r="O32" s="14">
        <f t="shared" si="3"/>
        <v>1</v>
      </c>
      <c r="P32" s="14">
        <f>P26+P28+P30</f>
        <v>0</v>
      </c>
      <c r="Q32" s="14">
        <f t="shared" si="4"/>
        <v>0</v>
      </c>
      <c r="R32" s="14">
        <f>R26+R28+R30</f>
        <v>0</v>
      </c>
      <c r="S32" s="14">
        <f>S26+S28+S30</f>
        <v>2</v>
      </c>
      <c r="T32" s="14">
        <f t="shared" si="5"/>
        <v>2</v>
      </c>
      <c r="U32" s="14">
        <f>U26+U28+U30</f>
        <v>1</v>
      </c>
      <c r="V32" s="14">
        <f>V26+V28+V30</f>
        <v>2</v>
      </c>
      <c r="W32" s="14">
        <f>W26+W28+W30</f>
        <v>0</v>
      </c>
      <c r="X32" s="14">
        <f t="shared" si="6"/>
        <v>3</v>
      </c>
      <c r="Y32" s="14">
        <f t="shared" si="7"/>
        <v>8</v>
      </c>
      <c r="Z32" s="42">
        <f>H32+J32+L32+M32+P32+T32</f>
        <v>5</v>
      </c>
      <c r="AA32" s="42">
        <f>X32+N32</f>
        <v>3</v>
      </c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</row>
    <row r="33" spans="1:117" s="38" customFormat="1" ht="12.75">
      <c r="A33" s="57"/>
      <c r="B33" s="60"/>
      <c r="C33" s="44" t="s">
        <v>13</v>
      </c>
      <c r="D33" s="14">
        <f t="shared" si="12"/>
        <v>0</v>
      </c>
      <c r="E33" s="14">
        <f t="shared" si="12"/>
        <v>20</v>
      </c>
      <c r="F33" s="14">
        <f t="shared" si="12"/>
        <v>0</v>
      </c>
      <c r="G33" s="15"/>
      <c r="H33" s="14">
        <f t="shared" si="0"/>
        <v>20</v>
      </c>
      <c r="I33" s="14">
        <f>I27+I29+I31</f>
        <v>0</v>
      </c>
      <c r="J33" s="14">
        <f t="shared" si="1"/>
        <v>0</v>
      </c>
      <c r="K33" s="28">
        <f>K27+K29+K31</f>
        <v>15</v>
      </c>
      <c r="L33" s="14">
        <f t="shared" si="2"/>
        <v>15</v>
      </c>
      <c r="M33" s="14">
        <f>M27+M29+M31</f>
        <v>23</v>
      </c>
      <c r="N33" s="14">
        <f>N27+N29+N31</f>
        <v>0</v>
      </c>
      <c r="O33" s="14">
        <f t="shared" si="3"/>
        <v>23</v>
      </c>
      <c r="P33" s="14">
        <f>P31+P29+P27</f>
        <v>0</v>
      </c>
      <c r="Q33" s="14">
        <f t="shared" si="4"/>
        <v>0</v>
      </c>
      <c r="R33" s="14">
        <f>R27+R29+R31</f>
        <v>0</v>
      </c>
      <c r="S33" s="14">
        <f>S27+S29+S31</f>
        <v>31</v>
      </c>
      <c r="T33" s="14">
        <f t="shared" si="5"/>
        <v>31</v>
      </c>
      <c r="U33" s="14">
        <f>U27+U29+U31</f>
        <v>19</v>
      </c>
      <c r="V33" s="14">
        <f>V27+V29+V31</f>
        <v>30</v>
      </c>
      <c r="W33" s="14">
        <f>W31+W29+W27</f>
        <v>0</v>
      </c>
      <c r="X33" s="14">
        <f t="shared" si="6"/>
        <v>49</v>
      </c>
      <c r="Y33" s="14">
        <f t="shared" si="7"/>
        <v>138</v>
      </c>
      <c r="Z33" s="42">
        <f>H33+J33+L33+M33+P33+T33</f>
        <v>89</v>
      </c>
      <c r="AA33" s="42">
        <f>X33+N33</f>
        <v>49</v>
      </c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</row>
    <row r="34" spans="1:27" ht="12.75">
      <c r="A34" s="57" t="s">
        <v>5</v>
      </c>
      <c r="B34" s="58">
        <v>10.5</v>
      </c>
      <c r="C34" s="2" t="s">
        <v>12</v>
      </c>
      <c r="D34" s="7">
        <v>2</v>
      </c>
      <c r="E34" s="7">
        <v>2</v>
      </c>
      <c r="F34" s="7">
        <v>2</v>
      </c>
      <c r="G34" s="13">
        <v>0</v>
      </c>
      <c r="H34" s="14">
        <f t="shared" si="0"/>
        <v>6</v>
      </c>
      <c r="I34" s="7">
        <v>0</v>
      </c>
      <c r="J34" s="14">
        <f t="shared" si="1"/>
        <v>0</v>
      </c>
      <c r="K34" s="27">
        <v>1</v>
      </c>
      <c r="L34" s="14">
        <f t="shared" si="2"/>
        <v>1</v>
      </c>
      <c r="M34" s="7">
        <v>1</v>
      </c>
      <c r="N34" s="7">
        <v>0</v>
      </c>
      <c r="O34" s="14">
        <f t="shared" si="3"/>
        <v>1</v>
      </c>
      <c r="P34" s="7">
        <v>0</v>
      </c>
      <c r="Q34" s="14">
        <f t="shared" si="4"/>
        <v>0</v>
      </c>
      <c r="R34" s="7">
        <v>1</v>
      </c>
      <c r="S34" s="7">
        <v>0</v>
      </c>
      <c r="T34" s="14">
        <f t="shared" si="5"/>
        <v>1</v>
      </c>
      <c r="U34" s="14">
        <v>0</v>
      </c>
      <c r="V34" s="14">
        <v>0</v>
      </c>
      <c r="W34" s="7">
        <v>0</v>
      </c>
      <c r="X34" s="14">
        <f t="shared" si="6"/>
        <v>0</v>
      </c>
      <c r="Y34" s="14">
        <f t="shared" si="7"/>
        <v>9</v>
      </c>
      <c r="Z34" s="46"/>
      <c r="AA34" s="46"/>
    </row>
    <row r="35" spans="1:27" ht="12.75">
      <c r="A35" s="57"/>
      <c r="B35" s="58"/>
      <c r="C35" s="2" t="s">
        <v>13</v>
      </c>
      <c r="D35" s="7">
        <v>41</v>
      </c>
      <c r="E35" s="7">
        <v>30</v>
      </c>
      <c r="F35" s="7">
        <v>24</v>
      </c>
      <c r="G35" s="13">
        <v>0</v>
      </c>
      <c r="H35" s="14">
        <f t="shared" si="0"/>
        <v>95</v>
      </c>
      <c r="I35" s="7">
        <v>0</v>
      </c>
      <c r="J35" s="14">
        <f t="shared" si="1"/>
        <v>0</v>
      </c>
      <c r="K35" s="27">
        <v>17</v>
      </c>
      <c r="L35" s="14">
        <f t="shared" si="2"/>
        <v>17</v>
      </c>
      <c r="M35" s="7">
        <v>15</v>
      </c>
      <c r="N35" s="7">
        <v>0</v>
      </c>
      <c r="O35" s="14">
        <f t="shared" si="3"/>
        <v>15</v>
      </c>
      <c r="P35" s="7">
        <v>0</v>
      </c>
      <c r="Q35" s="14">
        <f t="shared" si="4"/>
        <v>0</v>
      </c>
      <c r="R35" s="7">
        <v>12</v>
      </c>
      <c r="S35" s="7">
        <v>0</v>
      </c>
      <c r="T35" s="14">
        <f t="shared" si="5"/>
        <v>12</v>
      </c>
      <c r="U35" s="14">
        <v>0</v>
      </c>
      <c r="V35" s="14">
        <v>0</v>
      </c>
      <c r="W35" s="7">
        <v>0</v>
      </c>
      <c r="X35" s="14">
        <f t="shared" si="6"/>
        <v>0</v>
      </c>
      <c r="Y35" s="14">
        <f t="shared" si="7"/>
        <v>139</v>
      </c>
      <c r="Z35" s="46"/>
      <c r="AA35" s="46"/>
    </row>
    <row r="36" spans="1:27" ht="12.75">
      <c r="A36" s="57"/>
      <c r="B36" s="58">
        <v>12</v>
      </c>
      <c r="C36" s="2" t="s">
        <v>12</v>
      </c>
      <c r="D36" s="7">
        <v>0</v>
      </c>
      <c r="E36" s="7">
        <v>0</v>
      </c>
      <c r="F36" s="7">
        <v>0</v>
      </c>
      <c r="G36" s="13">
        <v>0</v>
      </c>
      <c r="H36" s="14">
        <f t="shared" si="0"/>
        <v>0</v>
      </c>
      <c r="I36" s="7">
        <v>0</v>
      </c>
      <c r="J36" s="14">
        <f t="shared" si="1"/>
        <v>0</v>
      </c>
      <c r="K36" s="27">
        <v>0</v>
      </c>
      <c r="L36" s="14">
        <f t="shared" si="2"/>
        <v>0</v>
      </c>
      <c r="M36" s="7">
        <v>0</v>
      </c>
      <c r="N36" s="7">
        <v>0</v>
      </c>
      <c r="O36" s="14">
        <f t="shared" si="3"/>
        <v>0</v>
      </c>
      <c r="P36" s="7">
        <v>1</v>
      </c>
      <c r="Q36" s="14">
        <f t="shared" si="4"/>
        <v>1</v>
      </c>
      <c r="R36" s="7">
        <v>0</v>
      </c>
      <c r="S36" s="7">
        <v>0</v>
      </c>
      <c r="T36" s="14">
        <f t="shared" si="5"/>
        <v>0</v>
      </c>
      <c r="U36" s="14">
        <v>0</v>
      </c>
      <c r="V36" s="14">
        <v>0</v>
      </c>
      <c r="W36" s="7">
        <v>1</v>
      </c>
      <c r="X36" s="14">
        <f t="shared" si="6"/>
        <v>1</v>
      </c>
      <c r="Y36" s="14">
        <f t="shared" si="7"/>
        <v>2</v>
      </c>
      <c r="Z36" s="46"/>
      <c r="AA36" s="46"/>
    </row>
    <row r="37" spans="1:27" ht="12.75">
      <c r="A37" s="57"/>
      <c r="B37" s="58"/>
      <c r="C37" s="2" t="s">
        <v>13</v>
      </c>
      <c r="D37" s="7">
        <v>0</v>
      </c>
      <c r="E37" s="7">
        <v>0</v>
      </c>
      <c r="F37" s="7">
        <v>0</v>
      </c>
      <c r="G37" s="13">
        <v>0</v>
      </c>
      <c r="H37" s="14">
        <f t="shared" si="0"/>
        <v>0</v>
      </c>
      <c r="I37" s="7">
        <v>0</v>
      </c>
      <c r="J37" s="14">
        <f t="shared" si="1"/>
        <v>0</v>
      </c>
      <c r="K37" s="27">
        <v>0</v>
      </c>
      <c r="L37" s="14">
        <f t="shared" si="2"/>
        <v>0</v>
      </c>
      <c r="M37" s="7">
        <v>0</v>
      </c>
      <c r="N37" s="7">
        <v>0</v>
      </c>
      <c r="O37" s="14">
        <f t="shared" si="3"/>
        <v>0</v>
      </c>
      <c r="P37" s="7">
        <v>15</v>
      </c>
      <c r="Q37" s="14">
        <f t="shared" si="4"/>
        <v>15</v>
      </c>
      <c r="R37" s="7">
        <v>0</v>
      </c>
      <c r="S37" s="7">
        <v>0</v>
      </c>
      <c r="T37" s="14">
        <f t="shared" si="5"/>
        <v>0</v>
      </c>
      <c r="U37" s="14">
        <v>0</v>
      </c>
      <c r="V37" s="14">
        <v>0</v>
      </c>
      <c r="W37" s="7">
        <v>20</v>
      </c>
      <c r="X37" s="14">
        <f t="shared" si="6"/>
        <v>20</v>
      </c>
      <c r="Y37" s="14">
        <f t="shared" si="7"/>
        <v>35</v>
      </c>
      <c r="Z37" s="46"/>
      <c r="AA37" s="46"/>
    </row>
    <row r="38" spans="1:27" ht="12.75">
      <c r="A38" s="57"/>
      <c r="B38" s="58">
        <v>24</v>
      </c>
      <c r="C38" s="2" t="s">
        <v>12</v>
      </c>
      <c r="D38" s="7">
        <v>0</v>
      </c>
      <c r="E38" s="7">
        <v>0</v>
      </c>
      <c r="F38" s="7">
        <v>0</v>
      </c>
      <c r="G38" s="13">
        <v>0</v>
      </c>
      <c r="H38" s="14">
        <f t="shared" si="0"/>
        <v>0</v>
      </c>
      <c r="I38" s="7">
        <v>0</v>
      </c>
      <c r="J38" s="14">
        <f t="shared" si="1"/>
        <v>0</v>
      </c>
      <c r="K38" s="27">
        <v>0</v>
      </c>
      <c r="L38" s="14">
        <f t="shared" si="2"/>
        <v>0</v>
      </c>
      <c r="M38" s="7">
        <v>0</v>
      </c>
      <c r="N38" s="7">
        <v>0</v>
      </c>
      <c r="O38" s="14">
        <f t="shared" si="3"/>
        <v>0</v>
      </c>
      <c r="P38" s="7">
        <v>0</v>
      </c>
      <c r="Q38" s="14">
        <f t="shared" si="4"/>
        <v>0</v>
      </c>
      <c r="R38" s="7">
        <v>0</v>
      </c>
      <c r="S38" s="7">
        <v>0</v>
      </c>
      <c r="T38" s="14">
        <f t="shared" si="5"/>
        <v>0</v>
      </c>
      <c r="U38" s="14">
        <v>0</v>
      </c>
      <c r="V38" s="14">
        <v>0</v>
      </c>
      <c r="W38" s="7">
        <v>0</v>
      </c>
      <c r="X38" s="14">
        <f t="shared" si="6"/>
        <v>0</v>
      </c>
      <c r="Y38" s="14">
        <f t="shared" si="7"/>
        <v>0</v>
      </c>
      <c r="Z38" s="46"/>
      <c r="AA38" s="46"/>
    </row>
    <row r="39" spans="1:27" ht="12.75">
      <c r="A39" s="57"/>
      <c r="B39" s="58"/>
      <c r="C39" s="2" t="s">
        <v>13</v>
      </c>
      <c r="D39" s="7">
        <v>0</v>
      </c>
      <c r="E39" s="7">
        <v>0</v>
      </c>
      <c r="F39" s="7">
        <v>0</v>
      </c>
      <c r="G39" s="13">
        <v>0</v>
      </c>
      <c r="H39" s="14">
        <f t="shared" si="0"/>
        <v>0</v>
      </c>
      <c r="I39" s="7">
        <v>0</v>
      </c>
      <c r="J39" s="14">
        <f t="shared" si="1"/>
        <v>0</v>
      </c>
      <c r="K39" s="27">
        <v>0</v>
      </c>
      <c r="L39" s="14">
        <f t="shared" si="2"/>
        <v>0</v>
      </c>
      <c r="M39" s="7">
        <v>0</v>
      </c>
      <c r="N39" s="7">
        <v>0</v>
      </c>
      <c r="O39" s="14">
        <f t="shared" si="3"/>
        <v>0</v>
      </c>
      <c r="P39" s="7">
        <v>0</v>
      </c>
      <c r="Q39" s="14">
        <f t="shared" si="4"/>
        <v>0</v>
      </c>
      <c r="R39" s="7">
        <v>0</v>
      </c>
      <c r="S39" s="7">
        <v>0</v>
      </c>
      <c r="T39" s="14">
        <f t="shared" si="5"/>
        <v>0</v>
      </c>
      <c r="U39" s="14">
        <v>0</v>
      </c>
      <c r="V39" s="14">
        <v>0</v>
      </c>
      <c r="W39" s="7">
        <v>0</v>
      </c>
      <c r="X39" s="14">
        <f t="shared" si="6"/>
        <v>0</v>
      </c>
      <c r="Y39" s="14">
        <f t="shared" si="7"/>
        <v>0</v>
      </c>
      <c r="Z39" s="46"/>
      <c r="AA39" s="46"/>
    </row>
    <row r="40" spans="1:117" s="38" customFormat="1" ht="12.75">
      <c r="A40" s="57"/>
      <c r="B40" s="60" t="s">
        <v>8</v>
      </c>
      <c r="C40" s="44" t="s">
        <v>12</v>
      </c>
      <c r="D40" s="14">
        <f aca="true" t="shared" si="13" ref="D40:G41">D34+D36+D38</f>
        <v>2</v>
      </c>
      <c r="E40" s="14">
        <f t="shared" si="13"/>
        <v>2</v>
      </c>
      <c r="F40" s="14">
        <f t="shared" si="13"/>
        <v>2</v>
      </c>
      <c r="G40" s="15">
        <f t="shared" si="13"/>
        <v>0</v>
      </c>
      <c r="H40" s="14">
        <f t="shared" si="0"/>
        <v>6</v>
      </c>
      <c r="I40" s="14">
        <f>I34+I36+I38</f>
        <v>0</v>
      </c>
      <c r="J40" s="14">
        <f t="shared" si="1"/>
        <v>0</v>
      </c>
      <c r="K40" s="28">
        <f>K34+K36+K38</f>
        <v>1</v>
      </c>
      <c r="L40" s="14">
        <f t="shared" si="2"/>
        <v>1</v>
      </c>
      <c r="M40" s="14">
        <f>M34+M36+M38</f>
        <v>1</v>
      </c>
      <c r="N40" s="14">
        <f>N34+N36+N38</f>
        <v>0</v>
      </c>
      <c r="O40" s="14">
        <f t="shared" si="3"/>
        <v>1</v>
      </c>
      <c r="P40" s="14">
        <f>P34+P36+P38</f>
        <v>1</v>
      </c>
      <c r="Q40" s="14">
        <f t="shared" si="4"/>
        <v>1</v>
      </c>
      <c r="R40" s="14">
        <f>R34+R36+R38</f>
        <v>1</v>
      </c>
      <c r="S40" s="14">
        <f>S34+S36+S38</f>
        <v>0</v>
      </c>
      <c r="T40" s="14">
        <f t="shared" si="5"/>
        <v>1</v>
      </c>
      <c r="U40" s="14">
        <f aca="true" t="shared" si="14" ref="U40:W41">U34+U36+U38</f>
        <v>0</v>
      </c>
      <c r="V40" s="14">
        <f t="shared" si="14"/>
        <v>0</v>
      </c>
      <c r="W40" s="14">
        <f t="shared" si="14"/>
        <v>1</v>
      </c>
      <c r="X40" s="14">
        <f t="shared" si="6"/>
        <v>1</v>
      </c>
      <c r="Y40" s="14">
        <f t="shared" si="7"/>
        <v>11</v>
      </c>
      <c r="Z40" s="42">
        <f>H40+J40+L40+M40+P40+T40</f>
        <v>10</v>
      </c>
      <c r="AA40" s="42">
        <f>X40+N40</f>
        <v>1</v>
      </c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</row>
    <row r="41" spans="1:117" s="38" customFormat="1" ht="12.75">
      <c r="A41" s="57"/>
      <c r="B41" s="60"/>
      <c r="C41" s="44" t="s">
        <v>13</v>
      </c>
      <c r="D41" s="14">
        <f t="shared" si="13"/>
        <v>41</v>
      </c>
      <c r="E41" s="14">
        <f t="shared" si="13"/>
        <v>30</v>
      </c>
      <c r="F41" s="14">
        <f t="shared" si="13"/>
        <v>24</v>
      </c>
      <c r="G41" s="15">
        <f t="shared" si="13"/>
        <v>0</v>
      </c>
      <c r="H41" s="14">
        <f t="shared" si="0"/>
        <v>95</v>
      </c>
      <c r="I41" s="14">
        <f>I35+I37+I39</f>
        <v>0</v>
      </c>
      <c r="J41" s="14">
        <f t="shared" si="1"/>
        <v>0</v>
      </c>
      <c r="K41" s="28">
        <f>K35+K37+K39</f>
        <v>17</v>
      </c>
      <c r="L41" s="14">
        <f t="shared" si="2"/>
        <v>17</v>
      </c>
      <c r="M41" s="14">
        <f>M35+M37+M39</f>
        <v>15</v>
      </c>
      <c r="N41" s="14">
        <f>N35+N37+N39</f>
        <v>0</v>
      </c>
      <c r="O41" s="14">
        <f t="shared" si="3"/>
        <v>15</v>
      </c>
      <c r="P41" s="14">
        <f>P35+P37+P39</f>
        <v>15</v>
      </c>
      <c r="Q41" s="14">
        <f t="shared" si="4"/>
        <v>15</v>
      </c>
      <c r="R41" s="14">
        <f>R35+R37+R39</f>
        <v>12</v>
      </c>
      <c r="S41" s="14">
        <f>S35+S37+S39</f>
        <v>0</v>
      </c>
      <c r="T41" s="14">
        <f t="shared" si="5"/>
        <v>12</v>
      </c>
      <c r="U41" s="14">
        <f t="shared" si="14"/>
        <v>0</v>
      </c>
      <c r="V41" s="14">
        <f t="shared" si="14"/>
        <v>0</v>
      </c>
      <c r="W41" s="14">
        <f t="shared" si="14"/>
        <v>20</v>
      </c>
      <c r="X41" s="14">
        <f t="shared" si="6"/>
        <v>20</v>
      </c>
      <c r="Y41" s="14">
        <f t="shared" si="7"/>
        <v>174</v>
      </c>
      <c r="Z41" s="42">
        <f>H41+J41+L41+M41+P41+T41</f>
        <v>154</v>
      </c>
      <c r="AA41" s="42">
        <f>X41+N41</f>
        <v>20</v>
      </c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</row>
    <row r="42" spans="1:27" ht="12.75">
      <c r="A42" s="57" t="s">
        <v>6</v>
      </c>
      <c r="B42" s="75" t="s">
        <v>9</v>
      </c>
      <c r="C42" s="2" t="s">
        <v>12</v>
      </c>
      <c r="D42" s="7">
        <v>0</v>
      </c>
      <c r="E42" s="7">
        <v>0</v>
      </c>
      <c r="F42" s="7">
        <v>0</v>
      </c>
      <c r="G42" s="13">
        <v>0</v>
      </c>
      <c r="H42" s="14">
        <f t="shared" si="0"/>
        <v>0</v>
      </c>
      <c r="I42" s="7">
        <v>0</v>
      </c>
      <c r="J42" s="14">
        <f t="shared" si="1"/>
        <v>0</v>
      </c>
      <c r="K42" s="27">
        <v>0</v>
      </c>
      <c r="L42" s="14">
        <f t="shared" si="2"/>
        <v>0</v>
      </c>
      <c r="M42" s="7">
        <v>1</v>
      </c>
      <c r="N42" s="7">
        <v>1</v>
      </c>
      <c r="O42" s="14">
        <f t="shared" si="3"/>
        <v>2</v>
      </c>
      <c r="P42" s="7">
        <v>1</v>
      </c>
      <c r="Q42" s="14">
        <f t="shared" si="4"/>
        <v>1</v>
      </c>
      <c r="R42" s="7">
        <v>1</v>
      </c>
      <c r="S42" s="7">
        <v>1</v>
      </c>
      <c r="T42" s="14">
        <f t="shared" si="5"/>
        <v>2</v>
      </c>
      <c r="U42" s="14">
        <v>0</v>
      </c>
      <c r="V42" s="14">
        <v>0</v>
      </c>
      <c r="W42" s="7">
        <v>0</v>
      </c>
      <c r="X42" s="14">
        <f t="shared" si="6"/>
        <v>0</v>
      </c>
      <c r="Y42" s="14">
        <f t="shared" si="7"/>
        <v>5</v>
      </c>
      <c r="Z42" s="24"/>
      <c r="AA42" s="24"/>
    </row>
    <row r="43" spans="1:27" ht="12.75">
      <c r="A43" s="57"/>
      <c r="B43" s="75"/>
      <c r="C43" s="2" t="s">
        <v>13</v>
      </c>
      <c r="D43" s="7">
        <v>0</v>
      </c>
      <c r="E43" s="7">
        <v>0</v>
      </c>
      <c r="F43" s="7">
        <v>0</v>
      </c>
      <c r="G43" s="13">
        <v>0</v>
      </c>
      <c r="H43" s="14">
        <f t="shared" si="0"/>
        <v>0</v>
      </c>
      <c r="I43" s="7">
        <v>0</v>
      </c>
      <c r="J43" s="14">
        <f t="shared" si="1"/>
        <v>0</v>
      </c>
      <c r="K43" s="27">
        <v>0</v>
      </c>
      <c r="L43" s="14">
        <f t="shared" si="2"/>
        <v>0</v>
      </c>
      <c r="M43" s="7">
        <v>7</v>
      </c>
      <c r="N43" s="7">
        <v>7</v>
      </c>
      <c r="O43" s="14">
        <f t="shared" si="3"/>
        <v>14</v>
      </c>
      <c r="P43" s="7">
        <v>10</v>
      </c>
      <c r="Q43" s="14">
        <f t="shared" si="4"/>
        <v>10</v>
      </c>
      <c r="R43" s="7">
        <v>10</v>
      </c>
      <c r="S43" s="7">
        <v>10</v>
      </c>
      <c r="T43" s="14">
        <f t="shared" si="5"/>
        <v>20</v>
      </c>
      <c r="U43" s="14">
        <v>0</v>
      </c>
      <c r="V43" s="14">
        <v>0</v>
      </c>
      <c r="W43" s="7">
        <v>0</v>
      </c>
      <c r="X43" s="14">
        <f t="shared" si="6"/>
        <v>0</v>
      </c>
      <c r="Y43" s="14">
        <f t="shared" si="7"/>
        <v>44</v>
      </c>
      <c r="Z43" s="24"/>
      <c r="AA43" s="24"/>
    </row>
    <row r="44" spans="1:27" ht="12.75">
      <c r="A44" s="57"/>
      <c r="B44" s="58" t="s">
        <v>10</v>
      </c>
      <c r="C44" s="2" t="s">
        <v>12</v>
      </c>
      <c r="D44" s="7">
        <v>1</v>
      </c>
      <c r="E44" s="7">
        <v>0</v>
      </c>
      <c r="F44" s="7">
        <v>0</v>
      </c>
      <c r="G44" s="13">
        <v>0</v>
      </c>
      <c r="H44" s="14">
        <f t="shared" si="0"/>
        <v>1</v>
      </c>
      <c r="I44" s="7">
        <v>2</v>
      </c>
      <c r="J44" s="14">
        <f t="shared" si="1"/>
        <v>2</v>
      </c>
      <c r="K44" s="27">
        <v>0</v>
      </c>
      <c r="L44" s="14">
        <f t="shared" si="2"/>
        <v>0</v>
      </c>
      <c r="M44" s="7">
        <v>0</v>
      </c>
      <c r="N44" s="7">
        <v>0</v>
      </c>
      <c r="O44" s="14">
        <f t="shared" si="3"/>
        <v>0</v>
      </c>
      <c r="P44" s="7">
        <v>0</v>
      </c>
      <c r="Q44" s="14">
        <f t="shared" si="4"/>
        <v>0</v>
      </c>
      <c r="R44" s="7">
        <v>0</v>
      </c>
      <c r="S44" s="7">
        <v>0</v>
      </c>
      <c r="T44" s="14">
        <f t="shared" si="5"/>
        <v>0</v>
      </c>
      <c r="U44" s="14">
        <v>0</v>
      </c>
      <c r="V44" s="14">
        <v>1</v>
      </c>
      <c r="W44" s="7">
        <v>0</v>
      </c>
      <c r="X44" s="14">
        <f t="shared" si="6"/>
        <v>1</v>
      </c>
      <c r="Y44" s="14">
        <f t="shared" si="7"/>
        <v>4</v>
      </c>
      <c r="Z44" s="24"/>
      <c r="AA44" s="24"/>
    </row>
    <row r="45" spans="1:27" ht="12.75">
      <c r="A45" s="57"/>
      <c r="B45" s="58"/>
      <c r="C45" s="2" t="s">
        <v>13</v>
      </c>
      <c r="D45" s="7">
        <v>10</v>
      </c>
      <c r="E45" s="7">
        <v>0</v>
      </c>
      <c r="F45" s="7">
        <v>0</v>
      </c>
      <c r="G45" s="13">
        <v>0</v>
      </c>
      <c r="H45" s="14">
        <f t="shared" si="0"/>
        <v>10</v>
      </c>
      <c r="I45" s="7">
        <v>20</v>
      </c>
      <c r="J45" s="14">
        <f t="shared" si="1"/>
        <v>20</v>
      </c>
      <c r="K45" s="27">
        <v>0</v>
      </c>
      <c r="L45" s="14">
        <f t="shared" si="2"/>
        <v>0</v>
      </c>
      <c r="M45" s="7">
        <v>0</v>
      </c>
      <c r="N45" s="7">
        <v>0</v>
      </c>
      <c r="O45" s="14">
        <f t="shared" si="3"/>
        <v>0</v>
      </c>
      <c r="P45" s="7">
        <v>0</v>
      </c>
      <c r="Q45" s="14">
        <f t="shared" si="4"/>
        <v>0</v>
      </c>
      <c r="R45" s="7">
        <v>0</v>
      </c>
      <c r="S45" s="7">
        <v>0</v>
      </c>
      <c r="T45" s="14">
        <f t="shared" si="5"/>
        <v>0</v>
      </c>
      <c r="U45" s="14">
        <v>0</v>
      </c>
      <c r="V45" s="14">
        <v>6</v>
      </c>
      <c r="W45" s="7">
        <v>0</v>
      </c>
      <c r="X45" s="14">
        <f t="shared" si="6"/>
        <v>6</v>
      </c>
      <c r="Y45" s="14">
        <f t="shared" si="7"/>
        <v>36</v>
      </c>
      <c r="Z45" s="24"/>
      <c r="AA45" s="24"/>
    </row>
    <row r="46" spans="1:117" s="38" customFormat="1" ht="12.75">
      <c r="A46" s="57"/>
      <c r="B46" s="66" t="s">
        <v>8</v>
      </c>
      <c r="C46" s="44" t="s">
        <v>12</v>
      </c>
      <c r="D46" s="14">
        <f aca="true" t="shared" si="15" ref="D46:G47">D42+D44</f>
        <v>1</v>
      </c>
      <c r="E46" s="14">
        <f t="shared" si="15"/>
        <v>0</v>
      </c>
      <c r="F46" s="14">
        <f t="shared" si="15"/>
        <v>0</v>
      </c>
      <c r="G46" s="15">
        <f t="shared" si="15"/>
        <v>0</v>
      </c>
      <c r="H46" s="14">
        <f t="shared" si="0"/>
        <v>1</v>
      </c>
      <c r="I46" s="14">
        <f>I42+I44</f>
        <v>2</v>
      </c>
      <c r="J46" s="14">
        <f t="shared" si="1"/>
        <v>2</v>
      </c>
      <c r="K46" s="28">
        <f>K42+K44</f>
        <v>0</v>
      </c>
      <c r="L46" s="14">
        <f t="shared" si="2"/>
        <v>0</v>
      </c>
      <c r="M46" s="14">
        <f>M42+M44</f>
        <v>1</v>
      </c>
      <c r="N46" s="14">
        <f>N42+N44</f>
        <v>1</v>
      </c>
      <c r="O46" s="14">
        <f t="shared" si="3"/>
        <v>2</v>
      </c>
      <c r="P46" s="14">
        <f>P42+P44</f>
        <v>1</v>
      </c>
      <c r="Q46" s="14">
        <f t="shared" si="4"/>
        <v>1</v>
      </c>
      <c r="R46" s="14">
        <f>R42+R44</f>
        <v>1</v>
      </c>
      <c r="S46" s="14">
        <f>S42+S44</f>
        <v>1</v>
      </c>
      <c r="T46" s="14">
        <f t="shared" si="5"/>
        <v>2</v>
      </c>
      <c r="U46" s="14">
        <f aca="true" t="shared" si="16" ref="U46:W47">U42+U44</f>
        <v>0</v>
      </c>
      <c r="V46" s="14">
        <f t="shared" si="16"/>
        <v>1</v>
      </c>
      <c r="W46" s="14">
        <f t="shared" si="16"/>
        <v>0</v>
      </c>
      <c r="X46" s="14">
        <f t="shared" si="6"/>
        <v>1</v>
      </c>
      <c r="Y46" s="14">
        <f t="shared" si="7"/>
        <v>9</v>
      </c>
      <c r="Z46" s="42">
        <f>H46+J46+L46+M46+P46+T46</f>
        <v>7</v>
      </c>
      <c r="AA46" s="42">
        <f>X46+N46</f>
        <v>2</v>
      </c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</row>
    <row r="47" spans="1:117" s="38" customFormat="1" ht="12.75">
      <c r="A47" s="57"/>
      <c r="B47" s="66"/>
      <c r="C47" s="44" t="s">
        <v>13</v>
      </c>
      <c r="D47" s="14">
        <f t="shared" si="15"/>
        <v>10</v>
      </c>
      <c r="E47" s="14">
        <f t="shared" si="15"/>
        <v>0</v>
      </c>
      <c r="F47" s="14">
        <f t="shared" si="15"/>
        <v>0</v>
      </c>
      <c r="G47" s="15">
        <f t="shared" si="15"/>
        <v>0</v>
      </c>
      <c r="H47" s="14">
        <f t="shared" si="0"/>
        <v>10</v>
      </c>
      <c r="I47" s="14">
        <f>I43+I45</f>
        <v>20</v>
      </c>
      <c r="J47" s="14">
        <f t="shared" si="1"/>
        <v>20</v>
      </c>
      <c r="K47" s="28">
        <f>K43+K45</f>
        <v>0</v>
      </c>
      <c r="L47" s="14">
        <f t="shared" si="2"/>
        <v>0</v>
      </c>
      <c r="M47" s="14">
        <f>M43+M45</f>
        <v>7</v>
      </c>
      <c r="N47" s="14">
        <f>N43+N45</f>
        <v>7</v>
      </c>
      <c r="O47" s="14">
        <f t="shared" si="3"/>
        <v>14</v>
      </c>
      <c r="P47" s="14">
        <f>P43+P45</f>
        <v>10</v>
      </c>
      <c r="Q47" s="14">
        <f t="shared" si="4"/>
        <v>10</v>
      </c>
      <c r="R47" s="14">
        <f>R43+R45</f>
        <v>10</v>
      </c>
      <c r="S47" s="14">
        <f>S43+S45</f>
        <v>10</v>
      </c>
      <c r="T47" s="14">
        <f t="shared" si="5"/>
        <v>20</v>
      </c>
      <c r="U47" s="14">
        <f t="shared" si="16"/>
        <v>0</v>
      </c>
      <c r="V47" s="14">
        <f t="shared" si="16"/>
        <v>6</v>
      </c>
      <c r="W47" s="14">
        <f t="shared" si="16"/>
        <v>0</v>
      </c>
      <c r="X47" s="14">
        <f t="shared" si="6"/>
        <v>6</v>
      </c>
      <c r="Y47" s="14">
        <f t="shared" si="7"/>
        <v>80</v>
      </c>
      <c r="Z47" s="42">
        <f>H47+J47+L47+M47+P47+T47</f>
        <v>67</v>
      </c>
      <c r="AA47" s="42">
        <f>X47+N47</f>
        <v>13</v>
      </c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</row>
    <row r="48" spans="1:117" s="38" customFormat="1" ht="12.75">
      <c r="A48" s="47" t="s">
        <v>44</v>
      </c>
      <c r="B48" s="4" t="s">
        <v>70</v>
      </c>
      <c r="C48" s="2" t="s">
        <v>12</v>
      </c>
      <c r="D48" s="14">
        <v>0</v>
      </c>
      <c r="E48" s="14">
        <v>0</v>
      </c>
      <c r="F48" s="14">
        <v>0</v>
      </c>
      <c r="G48" s="15">
        <v>0</v>
      </c>
      <c r="H48" s="14">
        <f t="shared" si="0"/>
        <v>0</v>
      </c>
      <c r="I48" s="14">
        <v>0</v>
      </c>
      <c r="J48" s="14">
        <f t="shared" si="1"/>
        <v>0</v>
      </c>
      <c r="K48" s="28">
        <v>1</v>
      </c>
      <c r="L48" s="14">
        <f t="shared" si="2"/>
        <v>1</v>
      </c>
      <c r="M48" s="14">
        <v>0</v>
      </c>
      <c r="N48" s="14">
        <v>0</v>
      </c>
      <c r="O48" s="14">
        <f t="shared" si="3"/>
        <v>0</v>
      </c>
      <c r="P48" s="14">
        <v>0</v>
      </c>
      <c r="Q48" s="14">
        <f t="shared" si="4"/>
        <v>0</v>
      </c>
      <c r="R48" s="14">
        <v>0</v>
      </c>
      <c r="S48" s="14">
        <v>0</v>
      </c>
      <c r="T48" s="14">
        <f t="shared" si="5"/>
        <v>0</v>
      </c>
      <c r="U48" s="14">
        <v>0</v>
      </c>
      <c r="V48" s="14">
        <v>0</v>
      </c>
      <c r="W48" s="14">
        <v>0</v>
      </c>
      <c r="X48" s="14">
        <f>SUM(U48:W48)</f>
        <v>0</v>
      </c>
      <c r="Y48" s="14">
        <f>H48+J48+L48+O48+Q48+T48+X48</f>
        <v>1</v>
      </c>
      <c r="Z48" s="42"/>
      <c r="AA48" s="42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</row>
    <row r="49" spans="1:117" s="38" customFormat="1" ht="12.75">
      <c r="A49" s="48"/>
      <c r="B49" s="45"/>
      <c r="C49" s="2" t="s">
        <v>13</v>
      </c>
      <c r="D49" s="14">
        <v>0</v>
      </c>
      <c r="E49" s="14">
        <v>0</v>
      </c>
      <c r="F49" s="14">
        <v>0</v>
      </c>
      <c r="G49" s="15">
        <v>0</v>
      </c>
      <c r="H49" s="14">
        <f t="shared" si="0"/>
        <v>0</v>
      </c>
      <c r="I49" s="14">
        <v>0</v>
      </c>
      <c r="J49" s="14">
        <f t="shared" si="1"/>
        <v>0</v>
      </c>
      <c r="K49" s="28">
        <v>1</v>
      </c>
      <c r="L49" s="14">
        <f t="shared" si="2"/>
        <v>1</v>
      </c>
      <c r="M49" s="14">
        <v>0</v>
      </c>
      <c r="N49" s="14">
        <v>0</v>
      </c>
      <c r="O49" s="14">
        <f t="shared" si="3"/>
        <v>0</v>
      </c>
      <c r="P49" s="14">
        <v>0</v>
      </c>
      <c r="Q49" s="14">
        <f t="shared" si="4"/>
        <v>0</v>
      </c>
      <c r="R49" s="14">
        <v>0</v>
      </c>
      <c r="S49" s="14">
        <v>0</v>
      </c>
      <c r="T49" s="14">
        <f t="shared" si="5"/>
        <v>0</v>
      </c>
      <c r="U49" s="14">
        <v>0</v>
      </c>
      <c r="V49" s="14">
        <v>0</v>
      </c>
      <c r="W49" s="14">
        <v>0</v>
      </c>
      <c r="X49" s="14">
        <f>SUM(U49:W49)</f>
        <v>0</v>
      </c>
      <c r="Y49" s="14">
        <f t="shared" si="7"/>
        <v>1</v>
      </c>
      <c r="Z49" s="42"/>
      <c r="AA49" s="42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</row>
    <row r="50" spans="1:27" ht="12" customHeight="1">
      <c r="A50" s="48"/>
      <c r="B50" s="4" t="s">
        <v>50</v>
      </c>
      <c r="C50" s="2" t="s">
        <v>12</v>
      </c>
      <c r="D50" s="14">
        <v>0</v>
      </c>
      <c r="E50" s="14">
        <v>0</v>
      </c>
      <c r="F50" s="14">
        <v>0</v>
      </c>
      <c r="G50" s="15">
        <v>0</v>
      </c>
      <c r="H50" s="14">
        <f t="shared" si="0"/>
        <v>0</v>
      </c>
      <c r="I50" s="14">
        <v>1</v>
      </c>
      <c r="J50" s="14">
        <f t="shared" si="1"/>
        <v>1</v>
      </c>
      <c r="K50" s="28">
        <v>0</v>
      </c>
      <c r="L50" s="14">
        <f t="shared" si="2"/>
        <v>0</v>
      </c>
      <c r="M50" s="14">
        <v>0</v>
      </c>
      <c r="N50" s="14">
        <v>0</v>
      </c>
      <c r="O50" s="14">
        <f t="shared" si="3"/>
        <v>0</v>
      </c>
      <c r="P50" s="14">
        <v>2</v>
      </c>
      <c r="Q50" s="14">
        <f t="shared" si="4"/>
        <v>2</v>
      </c>
      <c r="R50" s="14">
        <v>1</v>
      </c>
      <c r="S50" s="14">
        <v>1</v>
      </c>
      <c r="T50" s="14">
        <f t="shared" si="5"/>
        <v>2</v>
      </c>
      <c r="U50" s="14">
        <v>0</v>
      </c>
      <c r="V50" s="14">
        <v>0</v>
      </c>
      <c r="W50" s="14">
        <v>0</v>
      </c>
      <c r="X50" s="14">
        <f t="shared" si="6"/>
        <v>0</v>
      </c>
      <c r="Y50" s="14">
        <f>H50+J50+L50+O50+Q50+T50+X50</f>
        <v>5</v>
      </c>
      <c r="Z50" s="46"/>
      <c r="AA50" s="46"/>
    </row>
    <row r="51" spans="1:27" ht="12.75">
      <c r="A51" s="48"/>
      <c r="B51" s="4"/>
      <c r="C51" s="2" t="s">
        <v>13</v>
      </c>
      <c r="D51" s="14">
        <v>0</v>
      </c>
      <c r="E51" s="14">
        <v>0</v>
      </c>
      <c r="F51" s="14">
        <v>0</v>
      </c>
      <c r="G51" s="15">
        <v>0</v>
      </c>
      <c r="H51" s="14">
        <f t="shared" si="0"/>
        <v>0</v>
      </c>
      <c r="I51" s="14">
        <v>1</v>
      </c>
      <c r="J51" s="14">
        <f t="shared" si="1"/>
        <v>1</v>
      </c>
      <c r="K51" s="28">
        <v>0</v>
      </c>
      <c r="L51" s="14">
        <f t="shared" si="2"/>
        <v>0</v>
      </c>
      <c r="M51" s="14">
        <v>0</v>
      </c>
      <c r="N51" s="14">
        <v>0</v>
      </c>
      <c r="O51" s="14">
        <f t="shared" si="3"/>
        <v>0</v>
      </c>
      <c r="P51" s="14">
        <v>3</v>
      </c>
      <c r="Q51" s="14">
        <f t="shared" si="4"/>
        <v>3</v>
      </c>
      <c r="R51" s="14">
        <v>1</v>
      </c>
      <c r="S51" s="14">
        <v>3</v>
      </c>
      <c r="T51" s="14">
        <f t="shared" si="5"/>
        <v>4</v>
      </c>
      <c r="U51" s="14">
        <v>0</v>
      </c>
      <c r="V51" s="14">
        <v>0</v>
      </c>
      <c r="W51" s="14">
        <v>0</v>
      </c>
      <c r="X51" s="14">
        <f t="shared" si="6"/>
        <v>0</v>
      </c>
      <c r="Y51" s="14">
        <f>H51+J51+L51+O51+Q51+T51+X51</f>
        <v>8</v>
      </c>
      <c r="Z51" s="46"/>
      <c r="AA51" s="46"/>
    </row>
    <row r="52" spans="1:27" ht="12.75">
      <c r="A52" s="48"/>
      <c r="B52" s="4" t="s">
        <v>68</v>
      </c>
      <c r="C52" s="2" t="s">
        <v>12</v>
      </c>
      <c r="D52" s="14">
        <v>0</v>
      </c>
      <c r="E52" s="14">
        <v>0</v>
      </c>
      <c r="F52" s="14">
        <v>0</v>
      </c>
      <c r="G52" s="14">
        <v>0</v>
      </c>
      <c r="H52" s="14">
        <f t="shared" si="0"/>
        <v>0</v>
      </c>
      <c r="I52" s="14">
        <v>0</v>
      </c>
      <c r="J52" s="14">
        <f t="shared" si="1"/>
        <v>0</v>
      </c>
      <c r="K52" s="28">
        <v>0</v>
      </c>
      <c r="L52" s="14">
        <f t="shared" si="2"/>
        <v>0</v>
      </c>
      <c r="M52" s="14">
        <v>0</v>
      </c>
      <c r="N52" s="14">
        <v>0</v>
      </c>
      <c r="O52" s="14">
        <f t="shared" si="3"/>
        <v>0</v>
      </c>
      <c r="P52" s="14">
        <v>0</v>
      </c>
      <c r="Q52" s="14">
        <f t="shared" si="4"/>
        <v>0</v>
      </c>
      <c r="R52" s="14">
        <v>0</v>
      </c>
      <c r="S52" s="14">
        <v>0</v>
      </c>
      <c r="T52" s="14">
        <f t="shared" si="5"/>
        <v>0</v>
      </c>
      <c r="U52" s="14">
        <v>0</v>
      </c>
      <c r="V52" s="14">
        <v>0</v>
      </c>
      <c r="W52" s="14">
        <v>0</v>
      </c>
      <c r="X52" s="14">
        <f t="shared" si="6"/>
        <v>0</v>
      </c>
      <c r="Y52" s="14">
        <f>H52+J52+L52+O52+Q52+T52+X52</f>
        <v>0</v>
      </c>
      <c r="Z52" s="46"/>
      <c r="AA52" s="46"/>
    </row>
    <row r="53" spans="1:27" ht="12.75">
      <c r="A53" s="48"/>
      <c r="B53" s="4"/>
      <c r="C53" s="2" t="s">
        <v>13</v>
      </c>
      <c r="D53" s="14">
        <v>0</v>
      </c>
      <c r="E53" s="14">
        <v>0</v>
      </c>
      <c r="F53" s="14">
        <v>0</v>
      </c>
      <c r="G53" s="14">
        <v>0</v>
      </c>
      <c r="H53" s="14">
        <f t="shared" si="0"/>
        <v>0</v>
      </c>
      <c r="I53" s="14">
        <v>0</v>
      </c>
      <c r="J53" s="14">
        <f t="shared" si="1"/>
        <v>0</v>
      </c>
      <c r="K53" s="28">
        <v>0</v>
      </c>
      <c r="L53" s="14">
        <f t="shared" si="2"/>
        <v>0</v>
      </c>
      <c r="M53" s="14">
        <v>0</v>
      </c>
      <c r="N53" s="14">
        <v>0</v>
      </c>
      <c r="O53" s="14">
        <f t="shared" si="3"/>
        <v>0</v>
      </c>
      <c r="P53" s="14">
        <v>0</v>
      </c>
      <c r="Q53" s="14">
        <f t="shared" si="4"/>
        <v>0</v>
      </c>
      <c r="R53" s="14">
        <v>0</v>
      </c>
      <c r="S53" s="14">
        <v>0</v>
      </c>
      <c r="T53" s="14">
        <f t="shared" si="5"/>
        <v>0</v>
      </c>
      <c r="U53" s="14">
        <v>0</v>
      </c>
      <c r="V53" s="14">
        <v>0</v>
      </c>
      <c r="W53" s="14">
        <v>0</v>
      </c>
      <c r="X53" s="14">
        <f t="shared" si="6"/>
        <v>0</v>
      </c>
      <c r="Y53" s="14">
        <f>H53+J53+L53+O53+Q53+T53+X53</f>
        <v>0</v>
      </c>
      <c r="Z53" s="46"/>
      <c r="AA53" s="46"/>
    </row>
    <row r="54" spans="1:117" s="38" customFormat="1" ht="12.75">
      <c r="A54" s="48"/>
      <c r="B54" s="66" t="s">
        <v>8</v>
      </c>
      <c r="C54" s="44" t="s">
        <v>12</v>
      </c>
      <c r="D54" s="14">
        <f>D50+D52+D48</f>
        <v>0</v>
      </c>
      <c r="E54" s="14">
        <f aca="true" t="shared" si="17" ref="E54:Y54">E50+E52+E48</f>
        <v>0</v>
      </c>
      <c r="F54" s="14">
        <f t="shared" si="17"/>
        <v>0</v>
      </c>
      <c r="G54" s="14">
        <f t="shared" si="17"/>
        <v>0</v>
      </c>
      <c r="H54" s="14">
        <f t="shared" si="17"/>
        <v>0</v>
      </c>
      <c r="I54" s="14">
        <f t="shared" si="17"/>
        <v>1</v>
      </c>
      <c r="J54" s="14">
        <f t="shared" si="17"/>
        <v>1</v>
      </c>
      <c r="K54" s="14">
        <f t="shared" si="17"/>
        <v>1</v>
      </c>
      <c r="L54" s="14">
        <f t="shared" si="17"/>
        <v>1</v>
      </c>
      <c r="M54" s="14">
        <f t="shared" si="17"/>
        <v>0</v>
      </c>
      <c r="N54" s="14">
        <f t="shared" si="17"/>
        <v>0</v>
      </c>
      <c r="O54" s="14">
        <f t="shared" si="17"/>
        <v>0</v>
      </c>
      <c r="P54" s="14">
        <f t="shared" si="17"/>
        <v>2</v>
      </c>
      <c r="Q54" s="14">
        <f t="shared" si="17"/>
        <v>2</v>
      </c>
      <c r="R54" s="14">
        <f t="shared" si="17"/>
        <v>1</v>
      </c>
      <c r="S54" s="14">
        <f t="shared" si="17"/>
        <v>1</v>
      </c>
      <c r="T54" s="14">
        <f t="shared" si="17"/>
        <v>2</v>
      </c>
      <c r="U54" s="14">
        <f t="shared" si="17"/>
        <v>0</v>
      </c>
      <c r="V54" s="14">
        <f t="shared" si="17"/>
        <v>0</v>
      </c>
      <c r="W54" s="14">
        <f t="shared" si="17"/>
        <v>0</v>
      </c>
      <c r="X54" s="14">
        <f t="shared" si="17"/>
        <v>0</v>
      </c>
      <c r="Y54" s="14">
        <f t="shared" si="17"/>
        <v>6</v>
      </c>
      <c r="Z54" s="42">
        <f>H54+J54+L54+M54+P54+T54</f>
        <v>6</v>
      </c>
      <c r="AA54" s="42">
        <f>X54+N54</f>
        <v>0</v>
      </c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</row>
    <row r="55" spans="1:117" s="38" customFormat="1" ht="12.75">
      <c r="A55" s="49"/>
      <c r="B55" s="66"/>
      <c r="C55" s="44" t="s">
        <v>13</v>
      </c>
      <c r="D55" s="14">
        <f>D51+D53+D49</f>
        <v>0</v>
      </c>
      <c r="E55" s="14">
        <f aca="true" t="shared" si="18" ref="E55:Y55">E51+E53+E49</f>
        <v>0</v>
      </c>
      <c r="F55" s="14">
        <f t="shared" si="18"/>
        <v>0</v>
      </c>
      <c r="G55" s="14">
        <f t="shared" si="18"/>
        <v>0</v>
      </c>
      <c r="H55" s="14">
        <f t="shared" si="18"/>
        <v>0</v>
      </c>
      <c r="I55" s="14">
        <f t="shared" si="18"/>
        <v>1</v>
      </c>
      <c r="J55" s="14">
        <f t="shared" si="18"/>
        <v>1</v>
      </c>
      <c r="K55" s="14">
        <f t="shared" si="18"/>
        <v>1</v>
      </c>
      <c r="L55" s="14">
        <f t="shared" si="18"/>
        <v>1</v>
      </c>
      <c r="M55" s="14">
        <f t="shared" si="18"/>
        <v>0</v>
      </c>
      <c r="N55" s="14">
        <f t="shared" si="18"/>
        <v>0</v>
      </c>
      <c r="O55" s="14">
        <f t="shared" si="18"/>
        <v>0</v>
      </c>
      <c r="P55" s="14">
        <f t="shared" si="18"/>
        <v>3</v>
      </c>
      <c r="Q55" s="14">
        <f t="shared" si="18"/>
        <v>3</v>
      </c>
      <c r="R55" s="14">
        <f t="shared" si="18"/>
        <v>1</v>
      </c>
      <c r="S55" s="14">
        <f t="shared" si="18"/>
        <v>3</v>
      </c>
      <c r="T55" s="14">
        <f t="shared" si="18"/>
        <v>4</v>
      </c>
      <c r="U55" s="14">
        <f t="shared" si="18"/>
        <v>0</v>
      </c>
      <c r="V55" s="14">
        <f t="shared" si="18"/>
        <v>0</v>
      </c>
      <c r="W55" s="14">
        <f t="shared" si="18"/>
        <v>0</v>
      </c>
      <c r="X55" s="14">
        <f t="shared" si="18"/>
        <v>0</v>
      </c>
      <c r="Y55" s="14">
        <f t="shared" si="18"/>
        <v>9</v>
      </c>
      <c r="Z55" s="42">
        <f>H55+J55+L55+M55+P55+T55</f>
        <v>9</v>
      </c>
      <c r="AA55" s="42">
        <f>X55+N55</f>
        <v>0</v>
      </c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</row>
    <row r="56" spans="1:27" ht="12.75">
      <c r="A56" s="63" t="s">
        <v>7</v>
      </c>
      <c r="B56" s="58">
        <v>10.5</v>
      </c>
      <c r="C56" s="2" t="s">
        <v>12</v>
      </c>
      <c r="D56" s="7">
        <v>2</v>
      </c>
      <c r="E56" s="7">
        <v>1</v>
      </c>
      <c r="F56" s="7">
        <v>5</v>
      </c>
      <c r="G56" s="13">
        <v>0</v>
      </c>
      <c r="H56" s="14">
        <f aca="true" t="shared" si="19" ref="H56:H65">SUM(D56:G56)</f>
        <v>8</v>
      </c>
      <c r="I56" s="7">
        <v>5</v>
      </c>
      <c r="J56" s="14">
        <f aca="true" t="shared" si="20" ref="J56:J65">SUM(I56)</f>
        <v>5</v>
      </c>
      <c r="K56" s="27">
        <v>3</v>
      </c>
      <c r="L56" s="14">
        <f aca="true" t="shared" si="21" ref="L56:L65">SUM(K56)</f>
        <v>3</v>
      </c>
      <c r="M56" s="7">
        <v>3</v>
      </c>
      <c r="N56" s="7">
        <v>4</v>
      </c>
      <c r="O56" s="14">
        <f aca="true" t="shared" si="22" ref="O56:O65">SUM(M56:N56)</f>
        <v>7</v>
      </c>
      <c r="P56" s="7">
        <v>0</v>
      </c>
      <c r="Q56" s="14">
        <f aca="true" t="shared" si="23" ref="Q56:Q65">SUM(P56)</f>
        <v>0</v>
      </c>
      <c r="R56" s="7">
        <v>10</v>
      </c>
      <c r="S56" s="7">
        <v>2</v>
      </c>
      <c r="T56" s="14">
        <f aca="true" t="shared" si="24" ref="T56:T65">SUM(R56:S56)</f>
        <v>12</v>
      </c>
      <c r="U56" s="7">
        <v>0</v>
      </c>
      <c r="V56" s="7">
        <v>1</v>
      </c>
      <c r="W56" s="7">
        <f>W10+W18+W26+W46</f>
        <v>0</v>
      </c>
      <c r="X56" s="14">
        <f aca="true" t="shared" si="25" ref="X56:X65">SUM(U56:W56)</f>
        <v>1</v>
      </c>
      <c r="Y56" s="14">
        <f aca="true" t="shared" si="26" ref="Y56:Y65">H56+J56+L56+O56+Q56+T56+X56</f>
        <v>36</v>
      </c>
      <c r="Z56" s="46"/>
      <c r="AA56" s="46"/>
    </row>
    <row r="57" spans="1:27" ht="12.75">
      <c r="A57" s="63"/>
      <c r="B57" s="58"/>
      <c r="C57" s="2" t="s">
        <v>13</v>
      </c>
      <c r="D57" s="7">
        <v>43</v>
      </c>
      <c r="E57" s="7">
        <f>E11+E19+E27+E47</f>
        <v>33</v>
      </c>
      <c r="F57" s="7">
        <v>113</v>
      </c>
      <c r="G57" s="13">
        <v>0</v>
      </c>
      <c r="H57" s="14">
        <f t="shared" si="19"/>
        <v>189</v>
      </c>
      <c r="I57" s="7">
        <v>113</v>
      </c>
      <c r="J57" s="14">
        <f t="shared" si="20"/>
        <v>113</v>
      </c>
      <c r="K57" s="27">
        <v>62</v>
      </c>
      <c r="L57" s="14">
        <f t="shared" si="21"/>
        <v>62</v>
      </c>
      <c r="M57" s="7">
        <v>67</v>
      </c>
      <c r="N57" s="7">
        <v>83</v>
      </c>
      <c r="O57" s="14">
        <f t="shared" si="22"/>
        <v>150</v>
      </c>
      <c r="P57" s="7">
        <v>0</v>
      </c>
      <c r="Q57" s="14">
        <f t="shared" si="23"/>
        <v>0</v>
      </c>
      <c r="R57" s="7">
        <v>233</v>
      </c>
      <c r="S57" s="7">
        <v>31</v>
      </c>
      <c r="T57" s="14">
        <f t="shared" si="24"/>
        <v>264</v>
      </c>
      <c r="U57" s="7">
        <v>0</v>
      </c>
      <c r="V57" s="7">
        <v>15</v>
      </c>
      <c r="W57" s="7">
        <f>W11+W19+W27+W47</f>
        <v>0</v>
      </c>
      <c r="X57" s="14">
        <f t="shared" si="25"/>
        <v>15</v>
      </c>
      <c r="Y57" s="14">
        <f t="shared" si="26"/>
        <v>793</v>
      </c>
      <c r="Z57" s="46"/>
      <c r="AA57" s="46"/>
    </row>
    <row r="58" spans="1:27" ht="12.75">
      <c r="A58" s="63"/>
      <c r="B58" s="58">
        <v>12</v>
      </c>
      <c r="C58" s="2" t="s">
        <v>12</v>
      </c>
      <c r="D58" s="7">
        <v>1</v>
      </c>
      <c r="E58" s="7">
        <f>E12+E20+E28</f>
        <v>3</v>
      </c>
      <c r="F58" s="7">
        <v>2</v>
      </c>
      <c r="G58" s="13">
        <v>0</v>
      </c>
      <c r="H58" s="14">
        <f t="shared" si="19"/>
        <v>6</v>
      </c>
      <c r="I58" s="7">
        <f>I12+I20+I28</f>
        <v>0</v>
      </c>
      <c r="J58" s="14">
        <f t="shared" si="20"/>
        <v>0</v>
      </c>
      <c r="K58" s="27">
        <f>K12+K20+K28</f>
        <v>1</v>
      </c>
      <c r="L58" s="14">
        <f t="shared" si="21"/>
        <v>1</v>
      </c>
      <c r="M58" s="7">
        <f aca="true" t="shared" si="27" ref="M58:N61">M12+M20+M28</f>
        <v>1</v>
      </c>
      <c r="N58" s="7">
        <f t="shared" si="27"/>
        <v>0</v>
      </c>
      <c r="O58" s="14">
        <f t="shared" si="22"/>
        <v>1</v>
      </c>
      <c r="P58" s="7">
        <f>P12+P20+P28</f>
        <v>4</v>
      </c>
      <c r="Q58" s="14">
        <f t="shared" si="23"/>
        <v>4</v>
      </c>
      <c r="R58" s="7">
        <v>1</v>
      </c>
      <c r="S58" s="7">
        <v>1</v>
      </c>
      <c r="T58" s="14">
        <f t="shared" si="24"/>
        <v>2</v>
      </c>
      <c r="U58" s="7">
        <f aca="true" t="shared" si="28" ref="U58:W61">U12+U20+U28</f>
        <v>1</v>
      </c>
      <c r="V58" s="7">
        <f t="shared" si="28"/>
        <v>1</v>
      </c>
      <c r="W58" s="7">
        <f t="shared" si="28"/>
        <v>0</v>
      </c>
      <c r="X58" s="14">
        <f t="shared" si="25"/>
        <v>2</v>
      </c>
      <c r="Y58" s="14">
        <f t="shared" si="26"/>
        <v>16</v>
      </c>
      <c r="Z58" s="46"/>
      <c r="AA58" s="46"/>
    </row>
    <row r="59" spans="1:27" ht="12.75">
      <c r="A59" s="63"/>
      <c r="B59" s="58"/>
      <c r="C59" s="2" t="s">
        <v>13</v>
      </c>
      <c r="D59" s="7">
        <v>23</v>
      </c>
      <c r="E59" s="7">
        <f>E13+E21+E29</f>
        <v>72</v>
      </c>
      <c r="F59" s="7">
        <v>48</v>
      </c>
      <c r="G59" s="13">
        <v>0</v>
      </c>
      <c r="H59" s="14">
        <f t="shared" si="19"/>
        <v>143</v>
      </c>
      <c r="I59" s="7">
        <f>I13+I21+I29</f>
        <v>0</v>
      </c>
      <c r="J59" s="14">
        <f t="shared" si="20"/>
        <v>0</v>
      </c>
      <c r="K59" s="27">
        <f>K13+K21+K29</f>
        <v>26</v>
      </c>
      <c r="L59" s="14">
        <f t="shared" si="21"/>
        <v>26</v>
      </c>
      <c r="M59" s="7">
        <f t="shared" si="27"/>
        <v>23</v>
      </c>
      <c r="N59" s="7">
        <f t="shared" si="27"/>
        <v>0</v>
      </c>
      <c r="O59" s="14">
        <f t="shared" si="22"/>
        <v>23</v>
      </c>
      <c r="P59" s="7">
        <f>P13+P21+P29</f>
        <v>65</v>
      </c>
      <c r="Q59" s="14">
        <f t="shared" si="23"/>
        <v>65</v>
      </c>
      <c r="R59" s="7">
        <v>25</v>
      </c>
      <c r="S59" s="7">
        <v>24</v>
      </c>
      <c r="T59" s="14">
        <f t="shared" si="24"/>
        <v>49</v>
      </c>
      <c r="U59" s="7">
        <f t="shared" si="28"/>
        <v>19</v>
      </c>
      <c r="V59" s="7">
        <f t="shared" si="28"/>
        <v>15</v>
      </c>
      <c r="W59" s="7">
        <f t="shared" si="28"/>
        <v>0</v>
      </c>
      <c r="X59" s="14">
        <f t="shared" si="25"/>
        <v>34</v>
      </c>
      <c r="Y59" s="14">
        <f t="shared" si="26"/>
        <v>340</v>
      </c>
      <c r="Z59" s="46"/>
      <c r="AA59" s="46"/>
    </row>
    <row r="60" spans="1:27" ht="12.75">
      <c r="A60" s="63"/>
      <c r="B60" s="58">
        <v>24</v>
      </c>
      <c r="C60" s="2" t="s">
        <v>12</v>
      </c>
      <c r="D60" s="7">
        <f>D14+D22+D30</f>
        <v>0</v>
      </c>
      <c r="E60" s="7">
        <f>E14+E22+E30</f>
        <v>1</v>
      </c>
      <c r="F60" s="7">
        <f>F14+F22+F30</f>
        <v>0</v>
      </c>
      <c r="G60" s="13">
        <v>0</v>
      </c>
      <c r="H60" s="14">
        <f t="shared" si="19"/>
        <v>1</v>
      </c>
      <c r="I60" s="7">
        <f>I14+I22+I30</f>
        <v>0</v>
      </c>
      <c r="J60" s="14">
        <f t="shared" si="20"/>
        <v>0</v>
      </c>
      <c r="K60" s="27">
        <f>K14+K22+K30</f>
        <v>0</v>
      </c>
      <c r="L60" s="14">
        <f t="shared" si="21"/>
        <v>0</v>
      </c>
      <c r="M60" s="7">
        <f t="shared" si="27"/>
        <v>0</v>
      </c>
      <c r="N60" s="7">
        <f t="shared" si="27"/>
        <v>0</v>
      </c>
      <c r="O60" s="14">
        <f t="shared" si="22"/>
        <v>0</v>
      </c>
      <c r="P60" s="7">
        <f>P14+P22+P30</f>
        <v>0</v>
      </c>
      <c r="Q60" s="14">
        <f t="shared" si="23"/>
        <v>0</v>
      </c>
      <c r="R60" s="7">
        <f>R14+R22+R30</f>
        <v>1</v>
      </c>
      <c r="S60" s="7">
        <v>0</v>
      </c>
      <c r="T60" s="14">
        <f t="shared" si="24"/>
        <v>1</v>
      </c>
      <c r="U60" s="7">
        <f t="shared" si="28"/>
        <v>0</v>
      </c>
      <c r="V60" s="7">
        <f t="shared" si="28"/>
        <v>0</v>
      </c>
      <c r="W60" s="7">
        <f t="shared" si="28"/>
        <v>0</v>
      </c>
      <c r="X60" s="14">
        <f t="shared" si="25"/>
        <v>0</v>
      </c>
      <c r="Y60" s="14">
        <f t="shared" si="26"/>
        <v>2</v>
      </c>
      <c r="Z60" s="46"/>
      <c r="AA60" s="46"/>
    </row>
    <row r="61" spans="1:27" ht="12.75">
      <c r="A61" s="63"/>
      <c r="B61" s="58"/>
      <c r="C61" s="2" t="s">
        <v>13</v>
      </c>
      <c r="D61" s="7">
        <f>D15+D23+D31</f>
        <v>0</v>
      </c>
      <c r="E61" s="7">
        <f>E15+E23+E31</f>
        <v>20</v>
      </c>
      <c r="F61" s="7">
        <f>F15+F23+F31</f>
        <v>0</v>
      </c>
      <c r="G61" s="13">
        <v>0</v>
      </c>
      <c r="H61" s="14">
        <f t="shared" si="19"/>
        <v>20</v>
      </c>
      <c r="I61" s="7">
        <f>I15+I23+I31</f>
        <v>0</v>
      </c>
      <c r="J61" s="14">
        <f t="shared" si="20"/>
        <v>0</v>
      </c>
      <c r="K61" s="27">
        <v>0</v>
      </c>
      <c r="L61" s="14">
        <f t="shared" si="21"/>
        <v>0</v>
      </c>
      <c r="M61" s="7">
        <f t="shared" si="27"/>
        <v>0</v>
      </c>
      <c r="N61" s="7">
        <f t="shared" si="27"/>
        <v>0</v>
      </c>
      <c r="O61" s="14">
        <f t="shared" si="22"/>
        <v>0</v>
      </c>
      <c r="P61" s="7">
        <f>P15+P23+P31</f>
        <v>0</v>
      </c>
      <c r="Q61" s="14">
        <f t="shared" si="23"/>
        <v>0</v>
      </c>
      <c r="R61" s="7">
        <f>R15+R23+R31</f>
        <v>15</v>
      </c>
      <c r="S61" s="7">
        <f>S15+S23+S31</f>
        <v>0</v>
      </c>
      <c r="T61" s="14">
        <f t="shared" si="24"/>
        <v>15</v>
      </c>
      <c r="U61" s="7">
        <f t="shared" si="28"/>
        <v>0</v>
      </c>
      <c r="V61" s="7">
        <f t="shared" si="28"/>
        <v>0</v>
      </c>
      <c r="W61" s="7">
        <f t="shared" si="28"/>
        <v>0</v>
      </c>
      <c r="X61" s="14">
        <f t="shared" si="25"/>
        <v>0</v>
      </c>
      <c r="Y61" s="14">
        <f t="shared" si="26"/>
        <v>35</v>
      </c>
      <c r="Z61" s="46"/>
      <c r="AA61" s="46"/>
    </row>
    <row r="62" spans="1:27" ht="12.75">
      <c r="A62" s="63"/>
      <c r="B62" s="58" t="s">
        <v>11</v>
      </c>
      <c r="C62" s="2" t="s">
        <v>12</v>
      </c>
      <c r="D62" s="7">
        <f aca="true" t="shared" si="29" ref="D62:F63">D40</f>
        <v>2</v>
      </c>
      <c r="E62" s="7">
        <f t="shared" si="29"/>
        <v>2</v>
      </c>
      <c r="F62" s="7">
        <f t="shared" si="29"/>
        <v>2</v>
      </c>
      <c r="G62" s="13">
        <v>0</v>
      </c>
      <c r="H62" s="14">
        <f t="shared" si="19"/>
        <v>6</v>
      </c>
      <c r="I62" s="7">
        <v>0</v>
      </c>
      <c r="J62" s="14">
        <f t="shared" si="20"/>
        <v>0</v>
      </c>
      <c r="K62" s="27">
        <f>K40</f>
        <v>1</v>
      </c>
      <c r="L62" s="14">
        <f t="shared" si="21"/>
        <v>1</v>
      </c>
      <c r="M62" s="7">
        <f>M40</f>
        <v>1</v>
      </c>
      <c r="N62" s="7">
        <f>N40</f>
        <v>0</v>
      </c>
      <c r="O62" s="14">
        <f t="shared" si="22"/>
        <v>1</v>
      </c>
      <c r="P62" s="7">
        <f>P40</f>
        <v>1</v>
      </c>
      <c r="Q62" s="14">
        <f t="shared" si="23"/>
        <v>1</v>
      </c>
      <c r="R62" s="7">
        <f>R40</f>
        <v>1</v>
      </c>
      <c r="S62" s="7">
        <f>S40</f>
        <v>0</v>
      </c>
      <c r="T62" s="14">
        <f t="shared" si="24"/>
        <v>1</v>
      </c>
      <c r="U62" s="7">
        <f aca="true" t="shared" si="30" ref="U62:W63">U40</f>
        <v>0</v>
      </c>
      <c r="V62" s="7">
        <f t="shared" si="30"/>
        <v>0</v>
      </c>
      <c r="W62" s="7">
        <f t="shared" si="30"/>
        <v>1</v>
      </c>
      <c r="X62" s="14">
        <f t="shared" si="25"/>
        <v>1</v>
      </c>
      <c r="Y62" s="14">
        <f t="shared" si="26"/>
        <v>11</v>
      </c>
      <c r="Z62" s="46"/>
      <c r="AA62" s="46"/>
    </row>
    <row r="63" spans="1:27" ht="12.75">
      <c r="A63" s="63"/>
      <c r="B63" s="58"/>
      <c r="C63" s="2" t="s">
        <v>13</v>
      </c>
      <c r="D63" s="7">
        <f t="shared" si="29"/>
        <v>41</v>
      </c>
      <c r="E63" s="7">
        <f t="shared" si="29"/>
        <v>30</v>
      </c>
      <c r="F63" s="7">
        <f t="shared" si="29"/>
        <v>24</v>
      </c>
      <c r="G63" s="13">
        <v>0</v>
      </c>
      <c r="H63" s="14">
        <f t="shared" si="19"/>
        <v>95</v>
      </c>
      <c r="I63" s="7">
        <v>0</v>
      </c>
      <c r="J63" s="14">
        <f t="shared" si="20"/>
        <v>0</v>
      </c>
      <c r="K63" s="27">
        <f>K41</f>
        <v>17</v>
      </c>
      <c r="L63" s="14">
        <f t="shared" si="21"/>
        <v>17</v>
      </c>
      <c r="M63" s="7">
        <f>M41</f>
        <v>15</v>
      </c>
      <c r="N63" s="7">
        <f>N41</f>
        <v>0</v>
      </c>
      <c r="O63" s="14">
        <f t="shared" si="22"/>
        <v>15</v>
      </c>
      <c r="P63" s="7">
        <f>P41</f>
        <v>15</v>
      </c>
      <c r="Q63" s="14">
        <f t="shared" si="23"/>
        <v>15</v>
      </c>
      <c r="R63" s="7">
        <f>R41</f>
        <v>12</v>
      </c>
      <c r="S63" s="7">
        <f>S41</f>
        <v>0</v>
      </c>
      <c r="T63" s="14">
        <f t="shared" si="24"/>
        <v>12</v>
      </c>
      <c r="U63" s="7">
        <f t="shared" si="30"/>
        <v>0</v>
      </c>
      <c r="V63" s="7">
        <f t="shared" si="30"/>
        <v>0</v>
      </c>
      <c r="W63" s="7">
        <f t="shared" si="30"/>
        <v>20</v>
      </c>
      <c r="X63" s="14">
        <f t="shared" si="25"/>
        <v>20</v>
      </c>
      <c r="Y63" s="14">
        <f t="shared" si="26"/>
        <v>174</v>
      </c>
      <c r="Z63" s="46"/>
      <c r="AA63" s="46"/>
    </row>
    <row r="64" spans="1:27" ht="12.75">
      <c r="A64" s="63"/>
      <c r="B64" s="64" t="s">
        <v>26</v>
      </c>
      <c r="C64" s="2" t="s">
        <v>12</v>
      </c>
      <c r="D64" s="7">
        <f aca="true" t="shared" si="31" ref="D64:F65">D42+D44</f>
        <v>1</v>
      </c>
      <c r="E64" s="7">
        <f t="shared" si="31"/>
        <v>0</v>
      </c>
      <c r="F64" s="7">
        <f t="shared" si="31"/>
        <v>0</v>
      </c>
      <c r="G64" s="13">
        <v>0</v>
      </c>
      <c r="H64" s="14">
        <f t="shared" si="19"/>
        <v>1</v>
      </c>
      <c r="I64" s="7">
        <v>2</v>
      </c>
      <c r="J64" s="14">
        <f t="shared" si="20"/>
        <v>2</v>
      </c>
      <c r="K64" s="27">
        <f>K42+K44</f>
        <v>0</v>
      </c>
      <c r="L64" s="14">
        <f t="shared" si="21"/>
        <v>0</v>
      </c>
      <c r="M64" s="7">
        <f>M42+M44</f>
        <v>1</v>
      </c>
      <c r="N64" s="7">
        <f>N42+N44</f>
        <v>1</v>
      </c>
      <c r="O64" s="14">
        <f t="shared" si="22"/>
        <v>2</v>
      </c>
      <c r="P64" s="7">
        <f>P42+P44</f>
        <v>1</v>
      </c>
      <c r="Q64" s="14">
        <f t="shared" si="23"/>
        <v>1</v>
      </c>
      <c r="R64" s="7">
        <f>R42+R44</f>
        <v>1</v>
      </c>
      <c r="S64" s="7">
        <f>S42+S44</f>
        <v>1</v>
      </c>
      <c r="T64" s="14">
        <f t="shared" si="24"/>
        <v>2</v>
      </c>
      <c r="U64" s="7">
        <f aca="true" t="shared" si="32" ref="U64:W65">U42+U44</f>
        <v>0</v>
      </c>
      <c r="V64" s="7">
        <f t="shared" si="32"/>
        <v>1</v>
      </c>
      <c r="W64" s="7">
        <f t="shared" si="32"/>
        <v>0</v>
      </c>
      <c r="X64" s="14">
        <f t="shared" si="25"/>
        <v>1</v>
      </c>
      <c r="Y64" s="14">
        <f t="shared" si="26"/>
        <v>9</v>
      </c>
      <c r="Z64" s="46"/>
      <c r="AA64" s="46"/>
    </row>
    <row r="65" spans="1:27" ht="12.75">
      <c r="A65" s="63"/>
      <c r="B65" s="65"/>
      <c r="C65" s="2" t="s">
        <v>13</v>
      </c>
      <c r="D65" s="7">
        <f t="shared" si="31"/>
        <v>10</v>
      </c>
      <c r="E65" s="7">
        <f t="shared" si="31"/>
        <v>0</v>
      </c>
      <c r="F65" s="7">
        <f t="shared" si="31"/>
        <v>0</v>
      </c>
      <c r="G65" s="13">
        <v>0</v>
      </c>
      <c r="H65" s="14">
        <f t="shared" si="19"/>
        <v>10</v>
      </c>
      <c r="I65" s="7">
        <f>I43+I45</f>
        <v>20</v>
      </c>
      <c r="J65" s="14">
        <f t="shared" si="20"/>
        <v>20</v>
      </c>
      <c r="K65" s="27">
        <f>K43+K45</f>
        <v>0</v>
      </c>
      <c r="L65" s="14">
        <f t="shared" si="21"/>
        <v>0</v>
      </c>
      <c r="M65" s="7">
        <f>M43+M45</f>
        <v>7</v>
      </c>
      <c r="N65" s="7">
        <f>N43+N45</f>
        <v>7</v>
      </c>
      <c r="O65" s="14">
        <f t="shared" si="22"/>
        <v>14</v>
      </c>
      <c r="P65" s="7">
        <f>P43+P45</f>
        <v>10</v>
      </c>
      <c r="Q65" s="14">
        <f t="shared" si="23"/>
        <v>10</v>
      </c>
      <c r="R65" s="7">
        <f>R43+R45</f>
        <v>10</v>
      </c>
      <c r="S65" s="7">
        <f>S43+S45</f>
        <v>10</v>
      </c>
      <c r="T65" s="14">
        <f t="shared" si="24"/>
        <v>20</v>
      </c>
      <c r="U65" s="7">
        <f t="shared" si="32"/>
        <v>0</v>
      </c>
      <c r="V65" s="7">
        <f t="shared" si="32"/>
        <v>6</v>
      </c>
      <c r="W65" s="7">
        <f t="shared" si="32"/>
        <v>0</v>
      </c>
      <c r="X65" s="14">
        <f t="shared" si="25"/>
        <v>6</v>
      </c>
      <c r="Y65" s="14">
        <f t="shared" si="26"/>
        <v>80</v>
      </c>
      <c r="Z65" s="46"/>
      <c r="AA65" s="46"/>
    </row>
    <row r="66" spans="1:27" ht="12.75">
      <c r="A66" s="63"/>
      <c r="B66" s="61" t="s">
        <v>43</v>
      </c>
      <c r="C66" s="2" t="s">
        <v>12</v>
      </c>
      <c r="D66" s="7">
        <f>D54</f>
        <v>0</v>
      </c>
      <c r="E66" s="7">
        <f aca="true" t="shared" si="33" ref="E66:Y66">E54</f>
        <v>0</v>
      </c>
      <c r="F66" s="7">
        <f t="shared" si="33"/>
        <v>0</v>
      </c>
      <c r="G66" s="7">
        <f t="shared" si="33"/>
        <v>0</v>
      </c>
      <c r="H66" s="7">
        <f t="shared" si="33"/>
        <v>0</v>
      </c>
      <c r="I66" s="7">
        <f t="shared" si="33"/>
        <v>1</v>
      </c>
      <c r="J66" s="7">
        <f t="shared" si="33"/>
        <v>1</v>
      </c>
      <c r="K66" s="7">
        <f t="shared" si="33"/>
        <v>1</v>
      </c>
      <c r="L66" s="7">
        <f t="shared" si="33"/>
        <v>1</v>
      </c>
      <c r="M66" s="7">
        <f t="shared" si="33"/>
        <v>0</v>
      </c>
      <c r="N66" s="7">
        <f t="shared" si="33"/>
        <v>0</v>
      </c>
      <c r="O66" s="7">
        <f t="shared" si="33"/>
        <v>0</v>
      </c>
      <c r="P66" s="7">
        <f t="shared" si="33"/>
        <v>2</v>
      </c>
      <c r="Q66" s="7">
        <f t="shared" si="33"/>
        <v>2</v>
      </c>
      <c r="R66" s="7">
        <f t="shared" si="33"/>
        <v>1</v>
      </c>
      <c r="S66" s="7">
        <f t="shared" si="33"/>
        <v>1</v>
      </c>
      <c r="T66" s="7">
        <f t="shared" si="33"/>
        <v>2</v>
      </c>
      <c r="U66" s="7">
        <f t="shared" si="33"/>
        <v>0</v>
      </c>
      <c r="V66" s="7">
        <f t="shared" si="33"/>
        <v>0</v>
      </c>
      <c r="W66" s="7">
        <f t="shared" si="33"/>
        <v>0</v>
      </c>
      <c r="X66" s="7">
        <f t="shared" si="33"/>
        <v>0</v>
      </c>
      <c r="Y66" s="7">
        <f t="shared" si="33"/>
        <v>6</v>
      </c>
      <c r="Z66" s="46"/>
      <c r="AA66" s="46"/>
    </row>
    <row r="67" spans="1:27" ht="12.75">
      <c r="A67" s="63"/>
      <c r="B67" s="62"/>
      <c r="C67" s="2" t="s">
        <v>13</v>
      </c>
      <c r="D67" s="7">
        <f>D55</f>
        <v>0</v>
      </c>
      <c r="E67" s="7">
        <f aca="true" t="shared" si="34" ref="E67:Y67">E55</f>
        <v>0</v>
      </c>
      <c r="F67" s="7">
        <f t="shared" si="34"/>
        <v>0</v>
      </c>
      <c r="G67" s="7">
        <f t="shared" si="34"/>
        <v>0</v>
      </c>
      <c r="H67" s="7">
        <f t="shared" si="34"/>
        <v>0</v>
      </c>
      <c r="I67" s="7">
        <f t="shared" si="34"/>
        <v>1</v>
      </c>
      <c r="J67" s="7">
        <f t="shared" si="34"/>
        <v>1</v>
      </c>
      <c r="K67" s="7">
        <f t="shared" si="34"/>
        <v>1</v>
      </c>
      <c r="L67" s="7">
        <f t="shared" si="34"/>
        <v>1</v>
      </c>
      <c r="M67" s="7">
        <f t="shared" si="34"/>
        <v>0</v>
      </c>
      <c r="N67" s="7">
        <f t="shared" si="34"/>
        <v>0</v>
      </c>
      <c r="O67" s="7">
        <f t="shared" si="34"/>
        <v>0</v>
      </c>
      <c r="P67" s="7">
        <f t="shared" si="34"/>
        <v>3</v>
      </c>
      <c r="Q67" s="7">
        <f t="shared" si="34"/>
        <v>3</v>
      </c>
      <c r="R67" s="7">
        <f t="shared" si="34"/>
        <v>1</v>
      </c>
      <c r="S67" s="7">
        <f t="shared" si="34"/>
        <v>3</v>
      </c>
      <c r="T67" s="7">
        <f t="shared" si="34"/>
        <v>4</v>
      </c>
      <c r="U67" s="7">
        <f t="shared" si="34"/>
        <v>0</v>
      </c>
      <c r="V67" s="7">
        <f t="shared" si="34"/>
        <v>0</v>
      </c>
      <c r="W67" s="7">
        <f t="shared" si="34"/>
        <v>0</v>
      </c>
      <c r="X67" s="7">
        <f t="shared" si="34"/>
        <v>0</v>
      </c>
      <c r="Y67" s="7">
        <f t="shared" si="34"/>
        <v>9</v>
      </c>
      <c r="Z67" s="46"/>
      <c r="AA67" s="46"/>
    </row>
    <row r="68" spans="1:117" s="38" customFormat="1" ht="12.75">
      <c r="A68" s="63"/>
      <c r="B68" s="60" t="s">
        <v>8</v>
      </c>
      <c r="C68" s="44" t="s">
        <v>12</v>
      </c>
      <c r="D68" s="14">
        <f>D56+D58+D60+D62+D64</f>
        <v>6</v>
      </c>
      <c r="E68" s="14">
        <f>E56+E58+E60+E62+E46</f>
        <v>7</v>
      </c>
      <c r="F68" s="14">
        <f>F56+F58+F60+F62+F64</f>
        <v>9</v>
      </c>
      <c r="G68" s="15">
        <f>G56+G58+G60+G62+G64</f>
        <v>0</v>
      </c>
      <c r="H68" s="14">
        <f>SUM(D68:G68)</f>
        <v>22</v>
      </c>
      <c r="I68" s="14">
        <f>I56+I58+I60+I62+I46</f>
        <v>7</v>
      </c>
      <c r="J68" s="14">
        <f>SUM(I68)</f>
        <v>7</v>
      </c>
      <c r="K68" s="28">
        <f>K56+K58+K60+K62+K46</f>
        <v>5</v>
      </c>
      <c r="L68" s="14">
        <f>SUM(K68)</f>
        <v>5</v>
      </c>
      <c r="M68" s="14">
        <f>M56+M58+M60+M62+M46</f>
        <v>6</v>
      </c>
      <c r="N68" s="14">
        <f>N56+N58+N60+N62+N46</f>
        <v>5</v>
      </c>
      <c r="O68" s="14">
        <f>SUM(M68:N68)</f>
        <v>11</v>
      </c>
      <c r="P68" s="14">
        <f>P56+P58+P60+P62+P46</f>
        <v>6</v>
      </c>
      <c r="Q68" s="14">
        <f>SUM(P68)</f>
        <v>6</v>
      </c>
      <c r="R68" s="14">
        <f>R56+R58+R60+R62+R46</f>
        <v>14</v>
      </c>
      <c r="S68" s="14">
        <f>S56+S58+S60+S62+S64</f>
        <v>4</v>
      </c>
      <c r="T68" s="14">
        <f>SUM(R68:S68)</f>
        <v>18</v>
      </c>
      <c r="U68" s="14">
        <f aca="true" t="shared" si="35" ref="U68:W69">U56+U58+U60+U62+U46</f>
        <v>1</v>
      </c>
      <c r="V68" s="14">
        <f t="shared" si="35"/>
        <v>3</v>
      </c>
      <c r="W68" s="14">
        <f t="shared" si="35"/>
        <v>1</v>
      </c>
      <c r="X68" s="14">
        <f>SUM(U68:W68)</f>
        <v>5</v>
      </c>
      <c r="Y68" s="14">
        <f>H68+J68+L68+O68+Q68+T68+X68</f>
        <v>74</v>
      </c>
      <c r="Z68" s="42">
        <f>H68+J68+L68+M68+P68+T68</f>
        <v>64</v>
      </c>
      <c r="AA68" s="42">
        <f>X68+N68</f>
        <v>10</v>
      </c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</row>
    <row r="69" spans="1:117" s="38" customFormat="1" ht="12.75">
      <c r="A69" s="63"/>
      <c r="B69" s="60"/>
      <c r="C69" s="44" t="s">
        <v>13</v>
      </c>
      <c r="D69" s="14">
        <f>D57+D59+D61+D63+D65</f>
        <v>117</v>
      </c>
      <c r="E69" s="14">
        <f>E57+E59+E61+E63+E47</f>
        <v>155</v>
      </c>
      <c r="F69" s="14">
        <f>F57+F59+F61+F63+F65</f>
        <v>185</v>
      </c>
      <c r="G69" s="15">
        <f>G57+G59+G61+G63+G65</f>
        <v>0</v>
      </c>
      <c r="H69" s="14">
        <f>SUM(D69:G69)</f>
        <v>457</v>
      </c>
      <c r="I69" s="14">
        <f>I57+I59+I61+I63+I47</f>
        <v>133</v>
      </c>
      <c r="J69" s="14">
        <f>SUM(I69)</f>
        <v>133</v>
      </c>
      <c r="K69" s="28">
        <f>K57+K59+K61+K63+K65</f>
        <v>105</v>
      </c>
      <c r="L69" s="14">
        <f>SUM(K69)</f>
        <v>105</v>
      </c>
      <c r="M69" s="14">
        <f>M57+M59+M61+M63+M65</f>
        <v>112</v>
      </c>
      <c r="N69" s="14">
        <f>N57+N59+N61+N63+N47</f>
        <v>90</v>
      </c>
      <c r="O69" s="14">
        <f>SUM(M69:N69)</f>
        <v>202</v>
      </c>
      <c r="P69" s="14">
        <f>P57+P59+P61+P63+P47</f>
        <v>90</v>
      </c>
      <c r="Q69" s="14">
        <f>SUM(P69)</f>
        <v>90</v>
      </c>
      <c r="R69" s="14">
        <f>R57+R59+R61+R63+R47</f>
        <v>295</v>
      </c>
      <c r="S69" s="14">
        <f>S57+S59+S61+S63+S65</f>
        <v>65</v>
      </c>
      <c r="T69" s="14">
        <f>SUM(R69:S69)</f>
        <v>360</v>
      </c>
      <c r="U69" s="14">
        <f t="shared" si="35"/>
        <v>19</v>
      </c>
      <c r="V69" s="14">
        <f t="shared" si="35"/>
        <v>36</v>
      </c>
      <c r="W69" s="14">
        <f t="shared" si="35"/>
        <v>20</v>
      </c>
      <c r="X69" s="14">
        <f>SUM(U69:W69)</f>
        <v>75</v>
      </c>
      <c r="Y69" s="14">
        <f>H69+J69+L69+O69+Q69+T69+X69</f>
        <v>1422</v>
      </c>
      <c r="Z69" s="42">
        <f>H69+J69+L69+M69+P69+T69</f>
        <v>1257</v>
      </c>
      <c r="AA69" s="42">
        <f>X69+N69</f>
        <v>165</v>
      </c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</row>
    <row r="70" spans="1:25" ht="12.75">
      <c r="A70" s="18"/>
      <c r="B70" s="19"/>
      <c r="C70" s="20"/>
      <c r="D70" s="21"/>
      <c r="E70" s="21"/>
      <c r="F70" s="21"/>
      <c r="G70" s="22"/>
      <c r="H70" s="21"/>
      <c r="I70" s="21"/>
      <c r="J70" s="21"/>
      <c r="K70" s="23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2" spans="4:41" ht="15.7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2"/>
      <c r="AC72" s="32"/>
      <c r="AD72" s="32"/>
      <c r="AE72" s="32"/>
      <c r="AF72" s="32"/>
      <c r="AG72" s="32"/>
      <c r="AH72" s="32"/>
      <c r="AI72" s="33"/>
      <c r="AJ72" s="34"/>
      <c r="AK72" s="35"/>
      <c r="AL72" s="36"/>
      <c r="AM72" s="35"/>
      <c r="AN72" s="35"/>
      <c r="AO72" s="35"/>
    </row>
  </sheetData>
  <sheetProtection/>
  <mergeCells count="52">
    <mergeCell ref="B54:B55"/>
    <mergeCell ref="Z7:AA7"/>
    <mergeCell ref="Z8:Z9"/>
    <mergeCell ref="AA8:AA9"/>
    <mergeCell ref="A7:C8"/>
    <mergeCell ref="A34:A41"/>
    <mergeCell ref="B34:B35"/>
    <mergeCell ref="B36:B37"/>
    <mergeCell ref="B38:B39"/>
    <mergeCell ref="B40:B41"/>
    <mergeCell ref="A42:A47"/>
    <mergeCell ref="B42:B43"/>
    <mergeCell ref="B44:B45"/>
    <mergeCell ref="B46:B47"/>
    <mergeCell ref="A18:A25"/>
    <mergeCell ref="B20:B21"/>
    <mergeCell ref="B66:B67"/>
    <mergeCell ref="A56:A69"/>
    <mergeCell ref="B56:B57"/>
    <mergeCell ref="B58:B59"/>
    <mergeCell ref="B60:B61"/>
    <mergeCell ref="B62:B63"/>
    <mergeCell ref="B64:B65"/>
    <mergeCell ref="B68:B69"/>
    <mergeCell ref="B22:B23"/>
    <mergeCell ref="B24:B25"/>
    <mergeCell ref="A26:A33"/>
    <mergeCell ref="B26:B27"/>
    <mergeCell ref="B28:B29"/>
    <mergeCell ref="B30:B31"/>
    <mergeCell ref="B32:B33"/>
    <mergeCell ref="B10:B11"/>
    <mergeCell ref="B12:B13"/>
    <mergeCell ref="B14:B15"/>
    <mergeCell ref="B16:B17"/>
    <mergeCell ref="B18:B19"/>
    <mergeCell ref="A48:A55"/>
    <mergeCell ref="A6:Y6"/>
    <mergeCell ref="T7:T9"/>
    <mergeCell ref="X7:X9"/>
    <mergeCell ref="Y7:Y9"/>
    <mergeCell ref="A9:C9"/>
    <mergeCell ref="H7:H9"/>
    <mergeCell ref="J7:J9"/>
    <mergeCell ref="L7:L9"/>
    <mergeCell ref="O7:O9"/>
    <mergeCell ref="Q7:Q9"/>
    <mergeCell ref="D7:G7"/>
    <mergeCell ref="M7:N7"/>
    <mergeCell ref="R7:S7"/>
    <mergeCell ref="U7:W7"/>
    <mergeCell ref="A10:A17"/>
  </mergeCells>
  <printOptions/>
  <pageMargins left="0.3937007874015748" right="0.3937007874015748" top="0.3937007874015748" bottom="0.3937007874015748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9"/>
  <sheetViews>
    <sheetView zoomScalePageLayoutView="0" workbookViewId="0" topLeftCell="A4">
      <pane xSplit="10" ySplit="10" topLeftCell="Q62" activePane="bottomRight" state="frozen"/>
      <selection pane="topLeft" activeCell="A4" sqref="A4"/>
      <selection pane="topRight" activeCell="K4" sqref="K4"/>
      <selection pane="bottomLeft" activeCell="A14" sqref="A14"/>
      <selection pane="bottomRight" activeCell="B69" sqref="B69"/>
    </sheetView>
  </sheetViews>
  <sheetFormatPr defaultColWidth="9.140625" defaultRowHeight="12.75"/>
  <cols>
    <col min="1" max="1" width="14.57421875" style="0" customWidth="1"/>
    <col min="2" max="2" width="6.00390625" style="0" customWidth="1"/>
    <col min="3" max="3" width="5.140625" style="0" customWidth="1"/>
    <col min="4" max="4" width="10.28125" style="0" customWidth="1"/>
    <col min="5" max="5" width="7.00390625" style="0" customWidth="1"/>
    <col min="6" max="6" width="10.28125" style="0" customWidth="1"/>
    <col min="20" max="20" width="5.7109375" style="0" customWidth="1"/>
    <col min="21" max="21" width="7.421875" style="0" customWidth="1"/>
    <col min="22" max="22" width="7.7109375" style="0" customWidth="1"/>
    <col min="24" max="24" width="9.00390625" style="0" customWidth="1"/>
    <col min="25" max="25" width="0.2890625" style="0" customWidth="1"/>
    <col min="26" max="27" width="9.140625" style="0" customWidth="1"/>
    <col min="28" max="30" width="9.140625" style="31" customWidth="1"/>
    <col min="31" max="31" width="7.7109375" style="31" customWidth="1"/>
    <col min="32" max="89" width="9.140625" style="31" customWidth="1"/>
  </cols>
  <sheetData>
    <row r="1" spans="18:24" ht="12.75">
      <c r="R1" s="1" t="s">
        <v>71</v>
      </c>
      <c r="S1" s="1"/>
      <c r="T1" s="1"/>
      <c r="U1" s="1"/>
      <c r="V1" s="1"/>
      <c r="W1" s="1"/>
      <c r="X1" s="1"/>
    </row>
    <row r="2" spans="18:24" ht="12.75">
      <c r="R2" s="1" t="s">
        <v>45</v>
      </c>
      <c r="S2" s="1"/>
      <c r="T2" s="1"/>
      <c r="U2" s="1"/>
      <c r="V2" s="1"/>
      <c r="W2" s="1"/>
      <c r="X2" s="1"/>
    </row>
    <row r="3" spans="18:24" ht="12.75">
      <c r="R3" s="1" t="s">
        <v>32</v>
      </c>
      <c r="S3" s="1"/>
      <c r="T3" s="1"/>
      <c r="U3" s="1"/>
      <c r="V3" s="1"/>
      <c r="W3" s="1"/>
      <c r="X3" s="1"/>
    </row>
    <row r="4" spans="18:24" ht="12.75">
      <c r="R4" s="1" t="s">
        <v>33</v>
      </c>
      <c r="S4" s="1"/>
      <c r="T4" s="1"/>
      <c r="U4" s="1"/>
      <c r="V4" s="1"/>
      <c r="W4" s="1"/>
      <c r="X4" s="1"/>
    </row>
    <row r="6" spans="1:25" ht="20.25">
      <c r="A6" s="50" t="s">
        <v>49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7" ht="41.25" customHeight="1">
      <c r="A7" s="69" t="s">
        <v>1</v>
      </c>
      <c r="B7" s="70"/>
      <c r="C7" s="71"/>
      <c r="D7" s="79" t="s">
        <v>22</v>
      </c>
      <c r="E7" s="76" t="s">
        <v>15</v>
      </c>
      <c r="F7" s="79" t="s">
        <v>62</v>
      </c>
      <c r="G7" s="79" t="s">
        <v>63</v>
      </c>
      <c r="H7" s="79" t="s">
        <v>64</v>
      </c>
      <c r="I7" s="79" t="s">
        <v>35</v>
      </c>
      <c r="J7" s="77" t="s">
        <v>37</v>
      </c>
      <c r="K7" s="79" t="s">
        <v>36</v>
      </c>
      <c r="L7" s="79" t="s">
        <v>38</v>
      </c>
      <c r="M7" s="79" t="s">
        <v>34</v>
      </c>
      <c r="N7" s="79" t="s">
        <v>39</v>
      </c>
      <c r="O7" s="79" t="s">
        <v>40</v>
      </c>
      <c r="P7" s="77" t="s">
        <v>65</v>
      </c>
      <c r="Q7" s="77" t="s">
        <v>66</v>
      </c>
      <c r="R7" s="77" t="s">
        <v>67</v>
      </c>
      <c r="S7" s="77" t="s">
        <v>41</v>
      </c>
      <c r="T7" s="82" t="s">
        <v>23</v>
      </c>
      <c r="U7" s="52" t="s">
        <v>61</v>
      </c>
      <c r="V7" s="52" t="s">
        <v>7</v>
      </c>
      <c r="W7" s="67" t="s">
        <v>48</v>
      </c>
      <c r="X7" s="67"/>
      <c r="Z7" s="89" t="s">
        <v>69</v>
      </c>
      <c r="AA7" s="89"/>
    </row>
    <row r="8" spans="1:27" ht="36" customHeight="1">
      <c r="A8" s="72"/>
      <c r="B8" s="73"/>
      <c r="C8" s="74"/>
      <c r="D8" s="80"/>
      <c r="E8" s="76"/>
      <c r="F8" s="80"/>
      <c r="G8" s="80"/>
      <c r="H8" s="80"/>
      <c r="I8" s="80"/>
      <c r="J8" s="78"/>
      <c r="K8" s="80"/>
      <c r="L8" s="80"/>
      <c r="M8" s="80"/>
      <c r="N8" s="80"/>
      <c r="O8" s="80"/>
      <c r="P8" s="78"/>
      <c r="Q8" s="78"/>
      <c r="R8" s="78"/>
      <c r="S8" s="78"/>
      <c r="T8" s="83"/>
      <c r="U8" s="52"/>
      <c r="V8" s="52"/>
      <c r="W8" s="68" t="s">
        <v>46</v>
      </c>
      <c r="X8" s="68" t="s">
        <v>47</v>
      </c>
      <c r="Z8" s="68" t="s">
        <v>46</v>
      </c>
      <c r="AA8" s="68" t="s">
        <v>47</v>
      </c>
    </row>
    <row r="9" spans="1:27" ht="12.75">
      <c r="A9" s="53" t="s">
        <v>2</v>
      </c>
      <c r="B9" s="53"/>
      <c r="C9" s="53"/>
      <c r="D9" s="10" t="s">
        <v>14</v>
      </c>
      <c r="E9" s="76"/>
      <c r="F9" s="10" t="s">
        <v>14</v>
      </c>
      <c r="G9" s="10" t="s">
        <v>14</v>
      </c>
      <c r="H9" s="10" t="s">
        <v>14</v>
      </c>
      <c r="I9" s="10" t="s">
        <v>14</v>
      </c>
      <c r="J9" s="10" t="s">
        <v>14</v>
      </c>
      <c r="K9" s="10" t="s">
        <v>14</v>
      </c>
      <c r="L9" s="26" t="s">
        <v>14</v>
      </c>
      <c r="M9" s="10" t="s">
        <v>14</v>
      </c>
      <c r="N9" s="10" t="s">
        <v>14</v>
      </c>
      <c r="O9" s="10" t="s">
        <v>14</v>
      </c>
      <c r="P9" s="10" t="s">
        <v>14</v>
      </c>
      <c r="Q9" s="10" t="s">
        <v>14</v>
      </c>
      <c r="R9" s="10" t="s">
        <v>14</v>
      </c>
      <c r="S9" s="10" t="s">
        <v>14</v>
      </c>
      <c r="T9" s="10"/>
      <c r="U9" s="52"/>
      <c r="V9" s="52"/>
      <c r="W9" s="68"/>
      <c r="X9" s="68"/>
      <c r="Z9" s="68"/>
      <c r="AA9" s="68"/>
    </row>
    <row r="10" spans="1:27" ht="12.75">
      <c r="A10" s="57" t="s">
        <v>3</v>
      </c>
      <c r="B10" s="63">
        <v>10.5</v>
      </c>
      <c r="C10" s="17" t="s">
        <v>12</v>
      </c>
      <c r="D10" s="7">
        <v>1</v>
      </c>
      <c r="E10" s="14">
        <f aca="true" t="shared" si="0" ref="E10:E53">D10</f>
        <v>1</v>
      </c>
      <c r="F10" s="7">
        <v>6</v>
      </c>
      <c r="G10" s="7">
        <v>6</v>
      </c>
      <c r="H10" s="7">
        <v>2</v>
      </c>
      <c r="I10" s="7">
        <v>0</v>
      </c>
      <c r="J10" s="7">
        <v>0</v>
      </c>
      <c r="K10" s="7">
        <v>0</v>
      </c>
      <c r="L10" s="14">
        <v>0</v>
      </c>
      <c r="M10" s="14">
        <v>1</v>
      </c>
      <c r="N10" s="14">
        <v>0</v>
      </c>
      <c r="O10" s="14">
        <v>0</v>
      </c>
      <c r="P10" s="7">
        <v>2</v>
      </c>
      <c r="Q10" s="7">
        <v>0</v>
      </c>
      <c r="R10" s="7">
        <v>0</v>
      </c>
      <c r="S10" s="7">
        <v>0</v>
      </c>
      <c r="T10" s="14">
        <f aca="true" t="shared" si="1" ref="T10:T53">SUM(F10:S10)</f>
        <v>17</v>
      </c>
      <c r="U10" s="14">
        <f aca="true" t="shared" si="2" ref="U10:U53">T10+E10</f>
        <v>18</v>
      </c>
      <c r="V10" s="14">
        <f>U10+ЗДО!Y10</f>
        <v>45</v>
      </c>
      <c r="W10" s="24"/>
      <c r="X10" s="24"/>
      <c r="Z10" s="24"/>
      <c r="AA10" s="24"/>
    </row>
    <row r="11" spans="1:27" ht="12.75">
      <c r="A11" s="57"/>
      <c r="B11" s="63"/>
      <c r="C11" s="17" t="s">
        <v>13</v>
      </c>
      <c r="D11" s="7">
        <v>36</v>
      </c>
      <c r="E11" s="14">
        <f t="shared" si="0"/>
        <v>36</v>
      </c>
      <c r="F11" s="7">
        <v>146</v>
      </c>
      <c r="G11" s="7">
        <v>115</v>
      </c>
      <c r="H11" s="7">
        <v>47</v>
      </c>
      <c r="I11" s="7">
        <v>0</v>
      </c>
      <c r="J11" s="7">
        <v>0</v>
      </c>
      <c r="K11" s="7">
        <v>0</v>
      </c>
      <c r="L11" s="14">
        <v>0</v>
      </c>
      <c r="M11" s="14">
        <v>30</v>
      </c>
      <c r="N11" s="14">
        <v>0</v>
      </c>
      <c r="O11" s="14">
        <v>0</v>
      </c>
      <c r="P11" s="7">
        <v>45</v>
      </c>
      <c r="Q11" s="7">
        <v>0</v>
      </c>
      <c r="R11" s="7">
        <v>0</v>
      </c>
      <c r="S11" s="7">
        <v>0</v>
      </c>
      <c r="T11" s="14">
        <f t="shared" si="1"/>
        <v>383</v>
      </c>
      <c r="U11" s="14">
        <f t="shared" si="2"/>
        <v>419</v>
      </c>
      <c r="V11" s="14">
        <f>U11+ЗДО!Y11</f>
        <v>1065</v>
      </c>
      <c r="W11" s="24"/>
      <c r="X11" s="24"/>
      <c r="Z11" s="24"/>
      <c r="AA11" s="24"/>
    </row>
    <row r="12" spans="1:27" ht="12.75">
      <c r="A12" s="57"/>
      <c r="B12" s="63">
        <v>12</v>
      </c>
      <c r="C12" s="17" t="s">
        <v>12</v>
      </c>
      <c r="D12" s="7">
        <v>1</v>
      </c>
      <c r="E12" s="14">
        <f t="shared" si="0"/>
        <v>1</v>
      </c>
      <c r="F12" s="7">
        <v>0</v>
      </c>
      <c r="G12" s="7">
        <v>0</v>
      </c>
      <c r="H12" s="7">
        <v>1</v>
      </c>
      <c r="I12" s="7">
        <v>0</v>
      </c>
      <c r="J12" s="7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7">
        <v>1</v>
      </c>
      <c r="Q12" s="7">
        <v>0</v>
      </c>
      <c r="R12" s="7">
        <v>0</v>
      </c>
      <c r="S12" s="7">
        <v>2</v>
      </c>
      <c r="T12" s="14">
        <f t="shared" si="1"/>
        <v>4</v>
      </c>
      <c r="U12" s="14">
        <f t="shared" si="2"/>
        <v>5</v>
      </c>
      <c r="V12" s="14">
        <f>U12+ЗДО!Y12</f>
        <v>15</v>
      </c>
      <c r="W12" s="24"/>
      <c r="X12" s="24"/>
      <c r="Z12" s="24"/>
      <c r="AA12" s="24"/>
    </row>
    <row r="13" spans="1:27" ht="12.75">
      <c r="A13" s="57"/>
      <c r="B13" s="63"/>
      <c r="C13" s="17" t="s">
        <v>13</v>
      </c>
      <c r="D13" s="7">
        <v>31</v>
      </c>
      <c r="E13" s="14">
        <f t="shared" si="0"/>
        <v>31</v>
      </c>
      <c r="F13" s="7">
        <v>0</v>
      </c>
      <c r="G13" s="7">
        <v>0</v>
      </c>
      <c r="H13" s="7">
        <v>23</v>
      </c>
      <c r="I13" s="7">
        <v>0</v>
      </c>
      <c r="J13" s="7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7">
        <v>25</v>
      </c>
      <c r="Q13" s="7">
        <v>0</v>
      </c>
      <c r="R13" s="7">
        <v>0</v>
      </c>
      <c r="S13" s="7">
        <v>40</v>
      </c>
      <c r="T13" s="14">
        <f t="shared" si="1"/>
        <v>88</v>
      </c>
      <c r="U13" s="14">
        <f t="shared" si="2"/>
        <v>119</v>
      </c>
      <c r="V13" s="14">
        <f>U13+ЗДО!Y13</f>
        <v>337</v>
      </c>
      <c r="W13" s="24"/>
      <c r="X13" s="24"/>
      <c r="Z13" s="24"/>
      <c r="AA13" s="24"/>
    </row>
    <row r="14" spans="1:27" ht="12.75">
      <c r="A14" s="57"/>
      <c r="B14" s="63">
        <v>24</v>
      </c>
      <c r="C14" s="17" t="s">
        <v>12</v>
      </c>
      <c r="D14" s="7">
        <v>0</v>
      </c>
      <c r="E14" s="14">
        <f t="shared" si="0"/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7">
        <v>0</v>
      </c>
      <c r="Q14" s="7">
        <v>0</v>
      </c>
      <c r="R14" s="7">
        <v>0</v>
      </c>
      <c r="S14" s="7">
        <v>0</v>
      </c>
      <c r="T14" s="14">
        <f t="shared" si="1"/>
        <v>0</v>
      </c>
      <c r="U14" s="14">
        <f t="shared" si="2"/>
        <v>0</v>
      </c>
      <c r="V14" s="14">
        <f>U14+ЗДО!Y14</f>
        <v>0</v>
      </c>
      <c r="W14" s="24"/>
      <c r="X14" s="24"/>
      <c r="Z14" s="24"/>
      <c r="AA14" s="24"/>
    </row>
    <row r="15" spans="1:27" ht="12.75">
      <c r="A15" s="57"/>
      <c r="B15" s="63"/>
      <c r="C15" s="17" t="s">
        <v>13</v>
      </c>
      <c r="D15" s="7">
        <v>0</v>
      </c>
      <c r="E15" s="14">
        <f t="shared" si="0"/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7">
        <v>0</v>
      </c>
      <c r="Q15" s="7">
        <v>0</v>
      </c>
      <c r="R15" s="7">
        <v>0</v>
      </c>
      <c r="S15" s="7">
        <v>0</v>
      </c>
      <c r="T15" s="14">
        <f t="shared" si="1"/>
        <v>0</v>
      </c>
      <c r="U15" s="14">
        <f t="shared" si="2"/>
        <v>0</v>
      </c>
      <c r="V15" s="14">
        <f>U15+ЗДО!Y15</f>
        <v>0</v>
      </c>
      <c r="W15" s="24"/>
      <c r="X15" s="24"/>
      <c r="Y15" s="29"/>
      <c r="Z15" s="24"/>
      <c r="AA15" s="24"/>
    </row>
    <row r="16" spans="1:89" s="38" customFormat="1" ht="12.75">
      <c r="A16" s="57"/>
      <c r="B16" s="81" t="s">
        <v>8</v>
      </c>
      <c r="C16" s="41" t="s">
        <v>12</v>
      </c>
      <c r="D16" s="14">
        <f>D10+D12+D14</f>
        <v>2</v>
      </c>
      <c r="E16" s="14">
        <f t="shared" si="0"/>
        <v>2</v>
      </c>
      <c r="F16" s="14">
        <f aca="true" t="shared" si="3" ref="F16:S16">F10+F12+F14</f>
        <v>6</v>
      </c>
      <c r="G16" s="14">
        <f t="shared" si="3"/>
        <v>6</v>
      </c>
      <c r="H16" s="14">
        <f t="shared" si="3"/>
        <v>3</v>
      </c>
      <c r="I16" s="14">
        <f t="shared" si="3"/>
        <v>0</v>
      </c>
      <c r="J16" s="14">
        <f t="shared" si="3"/>
        <v>0</v>
      </c>
      <c r="K16" s="14">
        <f t="shared" si="3"/>
        <v>0</v>
      </c>
      <c r="L16" s="14">
        <f t="shared" si="3"/>
        <v>0</v>
      </c>
      <c r="M16" s="14">
        <f t="shared" si="3"/>
        <v>1</v>
      </c>
      <c r="N16" s="14">
        <f t="shared" si="3"/>
        <v>0</v>
      </c>
      <c r="O16" s="14">
        <f t="shared" si="3"/>
        <v>0</v>
      </c>
      <c r="P16" s="14">
        <f t="shared" si="3"/>
        <v>3</v>
      </c>
      <c r="Q16" s="14">
        <f t="shared" si="3"/>
        <v>0</v>
      </c>
      <c r="R16" s="14">
        <f t="shared" si="3"/>
        <v>0</v>
      </c>
      <c r="S16" s="14">
        <f t="shared" si="3"/>
        <v>2</v>
      </c>
      <c r="T16" s="14">
        <f>SUM(F16:S16)</f>
        <v>21</v>
      </c>
      <c r="U16" s="14">
        <f>T16+E16</f>
        <v>23</v>
      </c>
      <c r="V16" s="14">
        <f>U16+ЗДО!Y16</f>
        <v>60</v>
      </c>
      <c r="W16" s="42">
        <f>D16+F16+L16+M16+S16+G16</f>
        <v>17</v>
      </c>
      <c r="X16" s="42">
        <f>H16+I16+J16+K16+N16+O16+P16+Q16+R16</f>
        <v>6</v>
      </c>
      <c r="Y16" s="43"/>
      <c r="Z16" s="42">
        <f>W16+ЗДО!Z16</f>
        <v>51</v>
      </c>
      <c r="AA16" s="42">
        <f>X16+ЗДО!AA16</f>
        <v>9</v>
      </c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</row>
    <row r="17" spans="1:89" s="38" customFormat="1" ht="12.75">
      <c r="A17" s="57"/>
      <c r="B17" s="81"/>
      <c r="C17" s="41" t="s">
        <v>13</v>
      </c>
      <c r="D17" s="14">
        <f>D11+D13+D15</f>
        <v>67</v>
      </c>
      <c r="E17" s="14">
        <f t="shared" si="0"/>
        <v>67</v>
      </c>
      <c r="F17" s="14">
        <f aca="true" t="shared" si="4" ref="F17:S17">F11+F13+F15</f>
        <v>146</v>
      </c>
      <c r="G17" s="14">
        <f t="shared" si="4"/>
        <v>115</v>
      </c>
      <c r="H17" s="14">
        <f t="shared" si="4"/>
        <v>70</v>
      </c>
      <c r="I17" s="14">
        <f t="shared" si="4"/>
        <v>0</v>
      </c>
      <c r="J17" s="14">
        <f t="shared" si="4"/>
        <v>0</v>
      </c>
      <c r="K17" s="14">
        <f t="shared" si="4"/>
        <v>0</v>
      </c>
      <c r="L17" s="14">
        <f t="shared" si="4"/>
        <v>0</v>
      </c>
      <c r="M17" s="14">
        <f t="shared" si="4"/>
        <v>30</v>
      </c>
      <c r="N17" s="14">
        <f t="shared" si="4"/>
        <v>0</v>
      </c>
      <c r="O17" s="14">
        <f t="shared" si="4"/>
        <v>0</v>
      </c>
      <c r="P17" s="14">
        <f t="shared" si="4"/>
        <v>70</v>
      </c>
      <c r="Q17" s="14">
        <f t="shared" si="4"/>
        <v>0</v>
      </c>
      <c r="R17" s="14">
        <f t="shared" si="4"/>
        <v>0</v>
      </c>
      <c r="S17" s="14">
        <f t="shared" si="4"/>
        <v>40</v>
      </c>
      <c r="T17" s="14">
        <f t="shared" si="1"/>
        <v>471</v>
      </c>
      <c r="U17" s="14">
        <f t="shared" si="2"/>
        <v>538</v>
      </c>
      <c r="V17" s="14">
        <f>U17+ЗДО!Y17</f>
        <v>1402</v>
      </c>
      <c r="W17" s="42">
        <f>D17+F17+L17+M17+S17+G17</f>
        <v>398</v>
      </c>
      <c r="X17" s="42">
        <f>H17+I17+J17+K17+N17+O17+P17+Q17+R17</f>
        <v>140</v>
      </c>
      <c r="Y17" s="43"/>
      <c r="Z17" s="42">
        <f>W17+ЗДО!Z17</f>
        <v>1197</v>
      </c>
      <c r="AA17" s="42">
        <f>X17+ЗДО!AA17</f>
        <v>205</v>
      </c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</row>
    <row r="18" spans="1:27" ht="12.75">
      <c r="A18" s="57" t="s">
        <v>27</v>
      </c>
      <c r="B18" s="63">
        <v>10.5</v>
      </c>
      <c r="C18" s="17" t="s">
        <v>12</v>
      </c>
      <c r="D18" s="7">
        <v>1</v>
      </c>
      <c r="E18" s="14">
        <f t="shared" si="0"/>
        <v>1</v>
      </c>
      <c r="F18" s="7">
        <v>1</v>
      </c>
      <c r="G18" s="7">
        <v>0</v>
      </c>
      <c r="H18" s="7">
        <v>1</v>
      </c>
      <c r="I18" s="7">
        <v>0</v>
      </c>
      <c r="J18" s="7">
        <v>1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7">
        <v>0</v>
      </c>
      <c r="Q18" s="7">
        <v>0</v>
      </c>
      <c r="R18" s="7">
        <v>0</v>
      </c>
      <c r="S18" s="7">
        <v>0</v>
      </c>
      <c r="T18" s="14">
        <f t="shared" si="1"/>
        <v>3</v>
      </c>
      <c r="U18" s="14">
        <f t="shared" si="2"/>
        <v>4</v>
      </c>
      <c r="V18" s="14">
        <f>U18+ЗДО!Y18</f>
        <v>9</v>
      </c>
      <c r="W18" s="24"/>
      <c r="X18" s="24"/>
      <c r="Y18" s="29"/>
      <c r="Z18" s="24"/>
      <c r="AA18" s="24"/>
    </row>
    <row r="19" spans="1:27" ht="12.75">
      <c r="A19" s="57"/>
      <c r="B19" s="63"/>
      <c r="C19" s="17" t="s">
        <v>13</v>
      </c>
      <c r="D19" s="7">
        <v>24</v>
      </c>
      <c r="E19" s="14">
        <f t="shared" si="0"/>
        <v>24</v>
      </c>
      <c r="F19" s="7">
        <v>16</v>
      </c>
      <c r="G19" s="7">
        <v>0</v>
      </c>
      <c r="H19" s="7">
        <v>18</v>
      </c>
      <c r="I19" s="7">
        <v>0</v>
      </c>
      <c r="J19" s="7">
        <v>10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7">
        <v>0</v>
      </c>
      <c r="Q19" s="7">
        <v>0</v>
      </c>
      <c r="R19" s="7">
        <v>0</v>
      </c>
      <c r="S19" s="7">
        <v>0</v>
      </c>
      <c r="T19" s="14">
        <f t="shared" si="1"/>
        <v>44</v>
      </c>
      <c r="U19" s="14">
        <f t="shared" si="2"/>
        <v>68</v>
      </c>
      <c r="V19" s="14">
        <f>U19+ЗДО!Y19</f>
        <v>154</v>
      </c>
      <c r="W19" s="24"/>
      <c r="X19" s="24"/>
      <c r="Y19" s="29"/>
      <c r="Z19" s="24"/>
      <c r="AA19" s="24"/>
    </row>
    <row r="20" spans="1:27" ht="12.75">
      <c r="A20" s="57"/>
      <c r="B20" s="63">
        <v>12</v>
      </c>
      <c r="C20" s="17" t="s">
        <v>12</v>
      </c>
      <c r="D20" s="7">
        <v>0</v>
      </c>
      <c r="E20" s="14">
        <f t="shared" si="0"/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7">
        <v>0</v>
      </c>
      <c r="Q20" s="7">
        <v>0</v>
      </c>
      <c r="R20" s="7">
        <v>0</v>
      </c>
      <c r="S20" s="7">
        <v>0</v>
      </c>
      <c r="T20" s="14">
        <f t="shared" si="1"/>
        <v>0</v>
      </c>
      <c r="U20" s="14">
        <f t="shared" si="2"/>
        <v>0</v>
      </c>
      <c r="V20" s="14">
        <f>U20+ЗДО!Y20</f>
        <v>3</v>
      </c>
      <c r="W20" s="24"/>
      <c r="X20" s="24"/>
      <c r="Y20" s="29"/>
      <c r="Z20" s="24"/>
      <c r="AA20" s="24"/>
    </row>
    <row r="21" spans="1:27" ht="12.75">
      <c r="A21" s="57"/>
      <c r="B21" s="63"/>
      <c r="C21" s="17" t="s">
        <v>13</v>
      </c>
      <c r="D21" s="7">
        <v>0</v>
      </c>
      <c r="E21" s="14">
        <f t="shared" si="0"/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7">
        <v>0</v>
      </c>
      <c r="Q21" s="7">
        <v>0</v>
      </c>
      <c r="R21" s="7">
        <v>0</v>
      </c>
      <c r="S21" s="7">
        <v>0</v>
      </c>
      <c r="T21" s="14">
        <f t="shared" si="1"/>
        <v>0</v>
      </c>
      <c r="U21" s="14">
        <f t="shared" si="2"/>
        <v>0</v>
      </c>
      <c r="V21" s="14">
        <f>U21+ЗДО!Y21</f>
        <v>65</v>
      </c>
      <c r="W21" s="24"/>
      <c r="X21" s="24"/>
      <c r="Y21" s="29"/>
      <c r="Z21" s="24"/>
      <c r="AA21" s="24"/>
    </row>
    <row r="22" spans="1:27" ht="12.75">
      <c r="A22" s="57"/>
      <c r="B22" s="63">
        <v>24</v>
      </c>
      <c r="C22" s="17" t="s">
        <v>12</v>
      </c>
      <c r="D22" s="7">
        <v>0</v>
      </c>
      <c r="E22" s="14">
        <f t="shared" si="0"/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7">
        <v>0</v>
      </c>
      <c r="Q22" s="7">
        <v>0</v>
      </c>
      <c r="R22" s="7">
        <v>0</v>
      </c>
      <c r="S22" s="7">
        <v>0</v>
      </c>
      <c r="T22" s="14">
        <f t="shared" si="1"/>
        <v>0</v>
      </c>
      <c r="U22" s="14">
        <f t="shared" si="2"/>
        <v>0</v>
      </c>
      <c r="V22" s="14">
        <f>U22+ЗДО!Y22</f>
        <v>1</v>
      </c>
      <c r="W22" s="24"/>
      <c r="X22" s="24"/>
      <c r="Y22" s="29"/>
      <c r="Z22" s="24"/>
      <c r="AA22" s="24"/>
    </row>
    <row r="23" spans="1:27" ht="12.75">
      <c r="A23" s="57"/>
      <c r="B23" s="63"/>
      <c r="C23" s="17" t="s">
        <v>13</v>
      </c>
      <c r="D23" s="7">
        <v>0</v>
      </c>
      <c r="E23" s="14">
        <f t="shared" si="0"/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7">
        <v>0</v>
      </c>
      <c r="Q23" s="7">
        <v>0</v>
      </c>
      <c r="R23" s="7">
        <v>0</v>
      </c>
      <c r="S23" s="16">
        <v>0</v>
      </c>
      <c r="T23" s="14">
        <f t="shared" si="1"/>
        <v>0</v>
      </c>
      <c r="U23" s="14">
        <f t="shared" si="2"/>
        <v>0</v>
      </c>
      <c r="V23" s="14">
        <f>U23+ЗДО!Y23</f>
        <v>15</v>
      </c>
      <c r="W23" s="24"/>
      <c r="X23" s="24"/>
      <c r="Y23" s="29"/>
      <c r="Z23" s="24"/>
      <c r="AA23" s="24"/>
    </row>
    <row r="24" spans="1:89" s="38" customFormat="1" ht="12.75">
      <c r="A24" s="57"/>
      <c r="B24" s="81" t="s">
        <v>8</v>
      </c>
      <c r="C24" s="41" t="s">
        <v>12</v>
      </c>
      <c r="D24" s="14">
        <f>D18+D20+D22</f>
        <v>1</v>
      </c>
      <c r="E24" s="14">
        <f t="shared" si="0"/>
        <v>1</v>
      </c>
      <c r="F24" s="14">
        <f aca="true" t="shared" si="5" ref="F24:S24">F18+F20+F22</f>
        <v>1</v>
      </c>
      <c r="G24" s="14">
        <f t="shared" si="5"/>
        <v>0</v>
      </c>
      <c r="H24" s="14">
        <f t="shared" si="5"/>
        <v>1</v>
      </c>
      <c r="I24" s="14">
        <f t="shared" si="5"/>
        <v>0</v>
      </c>
      <c r="J24" s="14">
        <f t="shared" si="5"/>
        <v>1</v>
      </c>
      <c r="K24" s="14">
        <f t="shared" si="5"/>
        <v>0</v>
      </c>
      <c r="L24" s="14">
        <f t="shared" si="5"/>
        <v>0</v>
      </c>
      <c r="M24" s="14">
        <f t="shared" si="5"/>
        <v>0</v>
      </c>
      <c r="N24" s="14">
        <f t="shared" si="5"/>
        <v>0</v>
      </c>
      <c r="O24" s="14">
        <f t="shared" si="5"/>
        <v>0</v>
      </c>
      <c r="P24" s="14">
        <f t="shared" si="5"/>
        <v>0</v>
      </c>
      <c r="Q24" s="14">
        <f t="shared" si="5"/>
        <v>0</v>
      </c>
      <c r="R24" s="14">
        <f t="shared" si="5"/>
        <v>0</v>
      </c>
      <c r="S24" s="14">
        <f t="shared" si="5"/>
        <v>0</v>
      </c>
      <c r="T24" s="14">
        <f t="shared" si="1"/>
        <v>3</v>
      </c>
      <c r="U24" s="14">
        <f t="shared" si="2"/>
        <v>4</v>
      </c>
      <c r="V24" s="14">
        <f>U24+ЗДО!Y24</f>
        <v>13</v>
      </c>
      <c r="W24" s="42">
        <f>D24+F24+L24+M24+S24+G24</f>
        <v>2</v>
      </c>
      <c r="X24" s="42">
        <f>H24+I24+J24+K24+N24+O24+P24+Q24+R24</f>
        <v>2</v>
      </c>
      <c r="Y24" s="43"/>
      <c r="Z24" s="42">
        <f>W24+ЗДО!Z24</f>
        <v>10</v>
      </c>
      <c r="AA24" s="42">
        <f>X24+ЗДО!AA24</f>
        <v>3</v>
      </c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</row>
    <row r="25" spans="1:89" s="38" customFormat="1" ht="12.75">
      <c r="A25" s="57"/>
      <c r="B25" s="81"/>
      <c r="C25" s="41" t="s">
        <v>13</v>
      </c>
      <c r="D25" s="14">
        <f>D19+D21+D23</f>
        <v>24</v>
      </c>
      <c r="E25" s="14">
        <f t="shared" si="0"/>
        <v>24</v>
      </c>
      <c r="F25" s="14">
        <f aca="true" t="shared" si="6" ref="F25:S25">F19+F21+F23</f>
        <v>16</v>
      </c>
      <c r="G25" s="14">
        <f t="shared" si="6"/>
        <v>0</v>
      </c>
      <c r="H25" s="14">
        <f t="shared" si="6"/>
        <v>18</v>
      </c>
      <c r="I25" s="14">
        <f t="shared" si="6"/>
        <v>0</v>
      </c>
      <c r="J25" s="14">
        <f t="shared" si="6"/>
        <v>10</v>
      </c>
      <c r="K25" s="14">
        <f t="shared" si="6"/>
        <v>0</v>
      </c>
      <c r="L25" s="14">
        <f t="shared" si="6"/>
        <v>0</v>
      </c>
      <c r="M25" s="14">
        <f t="shared" si="6"/>
        <v>0</v>
      </c>
      <c r="N25" s="14">
        <f t="shared" si="6"/>
        <v>0</v>
      </c>
      <c r="O25" s="14">
        <f t="shared" si="6"/>
        <v>0</v>
      </c>
      <c r="P25" s="14">
        <f t="shared" si="6"/>
        <v>0</v>
      </c>
      <c r="Q25" s="14">
        <f t="shared" si="6"/>
        <v>0</v>
      </c>
      <c r="R25" s="14">
        <f t="shared" si="6"/>
        <v>0</v>
      </c>
      <c r="S25" s="14">
        <f t="shared" si="6"/>
        <v>0</v>
      </c>
      <c r="T25" s="14">
        <f t="shared" si="1"/>
        <v>44</v>
      </c>
      <c r="U25" s="14">
        <f t="shared" si="2"/>
        <v>68</v>
      </c>
      <c r="V25" s="14">
        <f>U25+ЗДО!Y25</f>
        <v>234</v>
      </c>
      <c r="W25" s="42">
        <f>D25+F25+L25+M25+S25+G25</f>
        <v>40</v>
      </c>
      <c r="X25" s="42">
        <f>H25+I25+J25+K25+N25+O25+P25+Q25+R25</f>
        <v>28</v>
      </c>
      <c r="Y25" s="43"/>
      <c r="Z25" s="42">
        <f>W25+ЗДО!Z25</f>
        <v>188</v>
      </c>
      <c r="AA25" s="42">
        <f>X25+ЗДО!AA25</f>
        <v>46</v>
      </c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</row>
    <row r="26" spans="1:27" ht="12.75">
      <c r="A26" s="57" t="s">
        <v>4</v>
      </c>
      <c r="B26" s="63">
        <v>10.5</v>
      </c>
      <c r="C26" s="17" t="s">
        <v>12</v>
      </c>
      <c r="D26" s="7">
        <v>0</v>
      </c>
      <c r="E26" s="14">
        <f t="shared" si="0"/>
        <v>0</v>
      </c>
      <c r="F26" s="7">
        <v>1</v>
      </c>
      <c r="G26" s="7">
        <v>0</v>
      </c>
      <c r="H26" s="7">
        <v>0</v>
      </c>
      <c r="I26" s="7">
        <v>1</v>
      </c>
      <c r="J26" s="7">
        <v>1</v>
      </c>
      <c r="K26" s="14">
        <v>0</v>
      </c>
      <c r="L26" s="14">
        <v>1</v>
      </c>
      <c r="M26" s="14">
        <v>1</v>
      </c>
      <c r="N26" s="14">
        <v>2</v>
      </c>
      <c r="O26" s="14">
        <v>1</v>
      </c>
      <c r="P26" s="7">
        <v>0</v>
      </c>
      <c r="Q26" s="7">
        <v>0</v>
      </c>
      <c r="R26" s="7">
        <v>1</v>
      </c>
      <c r="S26" s="7">
        <v>0</v>
      </c>
      <c r="T26" s="14">
        <f t="shared" si="1"/>
        <v>9</v>
      </c>
      <c r="U26" s="14">
        <f t="shared" si="2"/>
        <v>9</v>
      </c>
      <c r="V26" s="14">
        <f>U26+ЗДО!Y26</f>
        <v>13</v>
      </c>
      <c r="W26" s="24"/>
      <c r="X26" s="24"/>
      <c r="Y26" s="29"/>
      <c r="Z26" s="24"/>
      <c r="AA26" s="24"/>
    </row>
    <row r="27" spans="1:27" ht="12.75">
      <c r="A27" s="57"/>
      <c r="B27" s="63"/>
      <c r="C27" s="17" t="s">
        <v>13</v>
      </c>
      <c r="D27" s="7">
        <v>0</v>
      </c>
      <c r="E27" s="14">
        <f t="shared" si="0"/>
        <v>0</v>
      </c>
      <c r="F27" s="7">
        <v>19</v>
      </c>
      <c r="G27" s="7">
        <v>0</v>
      </c>
      <c r="H27" s="7">
        <v>0</v>
      </c>
      <c r="I27" s="7">
        <v>20</v>
      </c>
      <c r="J27" s="7">
        <v>19</v>
      </c>
      <c r="K27" s="14">
        <v>0</v>
      </c>
      <c r="L27" s="14">
        <v>10</v>
      </c>
      <c r="M27" s="14">
        <v>30</v>
      </c>
      <c r="N27" s="14">
        <v>36</v>
      </c>
      <c r="O27" s="14">
        <v>22</v>
      </c>
      <c r="P27" s="7">
        <v>0</v>
      </c>
      <c r="Q27" s="7">
        <v>0</v>
      </c>
      <c r="R27" s="7">
        <v>15</v>
      </c>
      <c r="S27" s="7">
        <v>0</v>
      </c>
      <c r="T27" s="14">
        <f t="shared" si="1"/>
        <v>171</v>
      </c>
      <c r="U27" s="14">
        <f t="shared" si="2"/>
        <v>171</v>
      </c>
      <c r="V27" s="14">
        <f>U27+ЗДО!Y27</f>
        <v>232</v>
      </c>
      <c r="W27" s="24"/>
      <c r="X27" s="24"/>
      <c r="Y27" s="29"/>
      <c r="Z27" s="24"/>
      <c r="AA27" s="24"/>
    </row>
    <row r="28" spans="1:27" ht="12.75">
      <c r="A28" s="57"/>
      <c r="B28" s="63">
        <v>12</v>
      </c>
      <c r="C28" s="17" t="s">
        <v>12</v>
      </c>
      <c r="D28" s="7">
        <v>0</v>
      </c>
      <c r="E28" s="14">
        <f t="shared" si="0"/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7">
        <v>0</v>
      </c>
      <c r="Q28" s="7">
        <v>2</v>
      </c>
      <c r="R28" s="7">
        <v>0</v>
      </c>
      <c r="S28" s="7">
        <v>0</v>
      </c>
      <c r="T28" s="14">
        <f t="shared" si="1"/>
        <v>2</v>
      </c>
      <c r="U28" s="14">
        <f t="shared" si="2"/>
        <v>2</v>
      </c>
      <c r="V28" s="14">
        <f>U28+ЗДО!Y28</f>
        <v>5</v>
      </c>
      <c r="W28" s="24"/>
      <c r="X28" s="24"/>
      <c r="Y28" s="29"/>
      <c r="Z28" s="24"/>
      <c r="AA28" s="24"/>
    </row>
    <row r="29" spans="1:27" ht="12.75">
      <c r="A29" s="57"/>
      <c r="B29" s="63"/>
      <c r="C29" s="17" t="s">
        <v>13</v>
      </c>
      <c r="D29" s="7">
        <v>0</v>
      </c>
      <c r="E29" s="14">
        <f t="shared" si="0"/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7">
        <v>0</v>
      </c>
      <c r="Q29" s="7">
        <v>45</v>
      </c>
      <c r="R29" s="7">
        <v>0</v>
      </c>
      <c r="S29" s="7">
        <v>0</v>
      </c>
      <c r="T29" s="14">
        <f t="shared" si="1"/>
        <v>45</v>
      </c>
      <c r="U29" s="14">
        <f t="shared" si="2"/>
        <v>45</v>
      </c>
      <c r="V29" s="14">
        <f>U29+ЗДО!Y29</f>
        <v>102</v>
      </c>
      <c r="W29" s="24"/>
      <c r="X29" s="24"/>
      <c r="Y29" s="29"/>
      <c r="Z29" s="24"/>
      <c r="AA29" s="24"/>
    </row>
    <row r="30" spans="1:27" ht="12.75">
      <c r="A30" s="57"/>
      <c r="B30" s="63">
        <v>24</v>
      </c>
      <c r="C30" s="17" t="s">
        <v>12</v>
      </c>
      <c r="D30" s="7">
        <v>0</v>
      </c>
      <c r="E30" s="14">
        <f t="shared" si="0"/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7">
        <v>0</v>
      </c>
      <c r="Q30" s="7">
        <v>0</v>
      </c>
      <c r="R30" s="7">
        <v>0</v>
      </c>
      <c r="S30" s="7">
        <v>0</v>
      </c>
      <c r="T30" s="14">
        <f t="shared" si="1"/>
        <v>0</v>
      </c>
      <c r="U30" s="14">
        <f t="shared" si="2"/>
        <v>0</v>
      </c>
      <c r="V30" s="14">
        <f>U30+ЗДО!Y30</f>
        <v>1</v>
      </c>
      <c r="W30" s="24"/>
      <c r="X30" s="24"/>
      <c r="Y30" s="29"/>
      <c r="Z30" s="24"/>
      <c r="AA30" s="24"/>
    </row>
    <row r="31" spans="1:27" ht="10.5" customHeight="1">
      <c r="A31" s="57"/>
      <c r="B31" s="63"/>
      <c r="C31" s="17" t="s">
        <v>13</v>
      </c>
      <c r="D31" s="7">
        <v>0</v>
      </c>
      <c r="E31" s="14">
        <f t="shared" si="0"/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7">
        <v>0</v>
      </c>
      <c r="Q31" s="7">
        <v>0</v>
      </c>
      <c r="R31" s="7">
        <v>0</v>
      </c>
      <c r="S31" s="7">
        <v>0</v>
      </c>
      <c r="T31" s="14">
        <f t="shared" si="1"/>
        <v>0</v>
      </c>
      <c r="U31" s="14">
        <f t="shared" si="2"/>
        <v>0</v>
      </c>
      <c r="V31" s="14">
        <f>U31+ЗДО!Y31</f>
        <v>20</v>
      </c>
      <c r="W31" s="24"/>
      <c r="X31" s="24"/>
      <c r="Y31" s="29"/>
      <c r="Z31" s="24"/>
      <c r="AA31" s="24"/>
    </row>
    <row r="32" spans="1:89" s="38" customFormat="1" ht="12.75">
      <c r="A32" s="57"/>
      <c r="B32" s="81" t="s">
        <v>8</v>
      </c>
      <c r="C32" s="41" t="s">
        <v>12</v>
      </c>
      <c r="D32" s="14">
        <f>D26+D28+D30</f>
        <v>0</v>
      </c>
      <c r="E32" s="14">
        <f t="shared" si="0"/>
        <v>0</v>
      </c>
      <c r="F32" s="14">
        <f aca="true" t="shared" si="7" ref="F32:S32">F26+F28+F30</f>
        <v>1</v>
      </c>
      <c r="G32" s="14">
        <f t="shared" si="7"/>
        <v>0</v>
      </c>
      <c r="H32" s="14">
        <f t="shared" si="7"/>
        <v>0</v>
      </c>
      <c r="I32" s="14">
        <f t="shared" si="7"/>
        <v>1</v>
      </c>
      <c r="J32" s="14">
        <f t="shared" si="7"/>
        <v>1</v>
      </c>
      <c r="K32" s="14">
        <f t="shared" si="7"/>
        <v>0</v>
      </c>
      <c r="L32" s="14">
        <f t="shared" si="7"/>
        <v>1</v>
      </c>
      <c r="M32" s="14">
        <f t="shared" si="7"/>
        <v>1</v>
      </c>
      <c r="N32" s="14">
        <f t="shared" si="7"/>
        <v>2</v>
      </c>
      <c r="O32" s="14">
        <f t="shared" si="7"/>
        <v>1</v>
      </c>
      <c r="P32" s="14">
        <f t="shared" si="7"/>
        <v>0</v>
      </c>
      <c r="Q32" s="14">
        <f t="shared" si="7"/>
        <v>2</v>
      </c>
      <c r="R32" s="14">
        <f t="shared" si="7"/>
        <v>1</v>
      </c>
      <c r="S32" s="14">
        <f t="shared" si="7"/>
        <v>0</v>
      </c>
      <c r="T32" s="14">
        <f t="shared" si="1"/>
        <v>11</v>
      </c>
      <c r="U32" s="14">
        <f t="shared" si="2"/>
        <v>11</v>
      </c>
      <c r="V32" s="14">
        <f>U32+ЗДО!Y32</f>
        <v>19</v>
      </c>
      <c r="W32" s="42">
        <f>D32+F32+L32+M32+S32+G32</f>
        <v>3</v>
      </c>
      <c r="X32" s="42">
        <f>H32+I32+J32+K32+N32+O32+P32+Q32+R32</f>
        <v>8</v>
      </c>
      <c r="Y32" s="43"/>
      <c r="Z32" s="42">
        <f>W32+ЗДО!Z32</f>
        <v>8</v>
      </c>
      <c r="AA32" s="42">
        <f>X32+ЗДО!AA32</f>
        <v>11</v>
      </c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</row>
    <row r="33" spans="1:89" s="38" customFormat="1" ht="12.75">
      <c r="A33" s="57"/>
      <c r="B33" s="81"/>
      <c r="C33" s="41" t="s">
        <v>13</v>
      </c>
      <c r="D33" s="14">
        <f>D27+D29+D31</f>
        <v>0</v>
      </c>
      <c r="E33" s="14">
        <f t="shared" si="0"/>
        <v>0</v>
      </c>
      <c r="F33" s="14">
        <f aca="true" t="shared" si="8" ref="F33:S33">F27+F29+F31</f>
        <v>19</v>
      </c>
      <c r="G33" s="14">
        <f t="shared" si="8"/>
        <v>0</v>
      </c>
      <c r="H33" s="14">
        <f t="shared" si="8"/>
        <v>0</v>
      </c>
      <c r="I33" s="14">
        <f t="shared" si="8"/>
        <v>20</v>
      </c>
      <c r="J33" s="14">
        <f t="shared" si="8"/>
        <v>19</v>
      </c>
      <c r="K33" s="14">
        <f t="shared" si="8"/>
        <v>0</v>
      </c>
      <c r="L33" s="14">
        <f t="shared" si="8"/>
        <v>10</v>
      </c>
      <c r="M33" s="14">
        <f t="shared" si="8"/>
        <v>30</v>
      </c>
      <c r="N33" s="14">
        <f t="shared" si="8"/>
        <v>36</v>
      </c>
      <c r="O33" s="14">
        <v>21</v>
      </c>
      <c r="P33" s="14">
        <f t="shared" si="8"/>
        <v>0</v>
      </c>
      <c r="Q33" s="14">
        <f t="shared" si="8"/>
        <v>45</v>
      </c>
      <c r="R33" s="14">
        <f t="shared" si="8"/>
        <v>15</v>
      </c>
      <c r="S33" s="14">
        <f t="shared" si="8"/>
        <v>0</v>
      </c>
      <c r="T33" s="14">
        <f t="shared" si="1"/>
        <v>215</v>
      </c>
      <c r="U33" s="14">
        <f t="shared" si="2"/>
        <v>215</v>
      </c>
      <c r="V33" s="14">
        <f>U33+ЗДО!Y33</f>
        <v>353</v>
      </c>
      <c r="W33" s="42">
        <f>D33+F33+L33+M33+S33+G33</f>
        <v>59</v>
      </c>
      <c r="X33" s="42">
        <f>H33+I33+J33+K33+N33+O33+P33+Q33+R33</f>
        <v>156</v>
      </c>
      <c r="Y33" s="43"/>
      <c r="Z33" s="42">
        <f>W33+ЗДО!Z33</f>
        <v>148</v>
      </c>
      <c r="AA33" s="42">
        <f>X33+ЗДО!AA33</f>
        <v>205</v>
      </c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</row>
    <row r="34" spans="1:27" ht="12.75">
      <c r="A34" s="57" t="s">
        <v>21</v>
      </c>
      <c r="B34" s="63">
        <v>10.5</v>
      </c>
      <c r="C34" s="17" t="s">
        <v>12</v>
      </c>
      <c r="D34" s="7">
        <v>2</v>
      </c>
      <c r="E34" s="14">
        <f t="shared" si="0"/>
        <v>2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14">
        <v>0</v>
      </c>
      <c r="L34" s="14">
        <v>0</v>
      </c>
      <c r="M34" s="14">
        <v>1</v>
      </c>
      <c r="N34" s="14">
        <v>0</v>
      </c>
      <c r="O34" s="14"/>
      <c r="P34" s="7">
        <v>1</v>
      </c>
      <c r="Q34" s="7"/>
      <c r="R34" s="7"/>
      <c r="S34" s="7">
        <v>0</v>
      </c>
      <c r="T34" s="14">
        <f t="shared" si="1"/>
        <v>3</v>
      </c>
      <c r="U34" s="14">
        <f t="shared" si="2"/>
        <v>5</v>
      </c>
      <c r="V34" s="14">
        <f>U34+ЗДО!Y34</f>
        <v>14</v>
      </c>
      <c r="W34" s="24"/>
      <c r="X34" s="24"/>
      <c r="Y34" s="29"/>
      <c r="Z34" s="24"/>
      <c r="AA34" s="24"/>
    </row>
    <row r="35" spans="1:27" ht="12.75">
      <c r="A35" s="57"/>
      <c r="B35" s="63"/>
      <c r="C35" s="17" t="s">
        <v>13</v>
      </c>
      <c r="D35" s="7">
        <v>28</v>
      </c>
      <c r="E35" s="14">
        <f t="shared" si="0"/>
        <v>28</v>
      </c>
      <c r="F35" s="7">
        <v>12</v>
      </c>
      <c r="G35" s="7">
        <v>0</v>
      </c>
      <c r="H35" s="7">
        <v>0</v>
      </c>
      <c r="I35" s="7">
        <v>0</v>
      </c>
      <c r="J35" s="7">
        <v>0</v>
      </c>
      <c r="K35" s="14">
        <v>0</v>
      </c>
      <c r="L35" s="14">
        <v>0</v>
      </c>
      <c r="M35" s="14">
        <v>15</v>
      </c>
      <c r="N35" s="14">
        <v>0</v>
      </c>
      <c r="O35" s="14">
        <v>0</v>
      </c>
      <c r="P35" s="7">
        <v>12</v>
      </c>
      <c r="Q35" s="14">
        <v>0</v>
      </c>
      <c r="R35" s="7">
        <v>0</v>
      </c>
      <c r="S35" s="14">
        <v>0</v>
      </c>
      <c r="T35" s="14">
        <f t="shared" si="1"/>
        <v>39</v>
      </c>
      <c r="U35" s="14">
        <f t="shared" si="2"/>
        <v>67</v>
      </c>
      <c r="V35" s="14">
        <f>U35+ЗДО!Y35</f>
        <v>206</v>
      </c>
      <c r="W35" s="24"/>
      <c r="X35" s="24"/>
      <c r="Y35" s="29"/>
      <c r="Z35" s="24"/>
      <c r="AA35" s="24"/>
    </row>
    <row r="36" spans="1:27" ht="12.75">
      <c r="A36" s="57"/>
      <c r="B36" s="63">
        <v>12</v>
      </c>
      <c r="C36" s="17" t="s">
        <v>12</v>
      </c>
      <c r="D36" s="7">
        <v>0</v>
      </c>
      <c r="E36" s="14">
        <f t="shared" si="0"/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7">
        <v>0</v>
      </c>
      <c r="Q36" s="7">
        <v>0</v>
      </c>
      <c r="R36" s="7">
        <v>0</v>
      </c>
      <c r="S36" s="7">
        <v>0</v>
      </c>
      <c r="T36" s="14">
        <f t="shared" si="1"/>
        <v>0</v>
      </c>
      <c r="U36" s="14">
        <f t="shared" si="2"/>
        <v>0</v>
      </c>
      <c r="V36" s="14">
        <f>U36+ЗДО!Y36</f>
        <v>2</v>
      </c>
      <c r="W36" s="24"/>
      <c r="X36" s="24"/>
      <c r="Y36" s="29"/>
      <c r="Z36" s="24"/>
      <c r="AA36" s="24"/>
    </row>
    <row r="37" spans="1:27" ht="12.75">
      <c r="A37" s="57"/>
      <c r="B37" s="63"/>
      <c r="C37" s="17" t="s">
        <v>13</v>
      </c>
      <c r="D37" s="7">
        <v>0</v>
      </c>
      <c r="E37" s="14">
        <f t="shared" si="0"/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7">
        <v>0</v>
      </c>
      <c r="Q37" s="7">
        <v>0</v>
      </c>
      <c r="R37" s="7">
        <v>0</v>
      </c>
      <c r="S37" s="7">
        <v>0</v>
      </c>
      <c r="T37" s="14">
        <f t="shared" si="1"/>
        <v>0</v>
      </c>
      <c r="U37" s="14">
        <f t="shared" si="2"/>
        <v>0</v>
      </c>
      <c r="V37" s="14">
        <f>U37+ЗДО!Y37</f>
        <v>35</v>
      </c>
      <c r="W37" s="24"/>
      <c r="X37" s="24"/>
      <c r="Y37" s="29"/>
      <c r="Z37" s="24"/>
      <c r="AA37" s="24"/>
    </row>
    <row r="38" spans="1:27" ht="12.75">
      <c r="A38" s="57"/>
      <c r="B38" s="63">
        <v>24</v>
      </c>
      <c r="C38" s="17" t="s">
        <v>12</v>
      </c>
      <c r="D38" s="7">
        <v>0</v>
      </c>
      <c r="E38" s="14">
        <f t="shared" si="0"/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7">
        <v>0</v>
      </c>
      <c r="Q38" s="7">
        <v>0</v>
      </c>
      <c r="R38" s="7">
        <v>0</v>
      </c>
      <c r="S38" s="7">
        <v>0</v>
      </c>
      <c r="T38" s="14">
        <f t="shared" si="1"/>
        <v>0</v>
      </c>
      <c r="U38" s="14">
        <f t="shared" si="2"/>
        <v>0</v>
      </c>
      <c r="V38" s="14">
        <f>U38+ЗДО!Y38</f>
        <v>0</v>
      </c>
      <c r="W38" s="24"/>
      <c r="X38" s="24"/>
      <c r="Y38" s="29"/>
      <c r="Z38" s="24"/>
      <c r="AA38" s="24"/>
    </row>
    <row r="39" spans="1:27" ht="10.5" customHeight="1">
      <c r="A39" s="57"/>
      <c r="B39" s="63"/>
      <c r="C39" s="17" t="s">
        <v>13</v>
      </c>
      <c r="D39" s="7">
        <v>0</v>
      </c>
      <c r="E39" s="14">
        <f t="shared" si="0"/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7">
        <v>0</v>
      </c>
      <c r="Q39" s="7">
        <v>0</v>
      </c>
      <c r="R39" s="7">
        <v>0</v>
      </c>
      <c r="S39" s="7">
        <v>0</v>
      </c>
      <c r="T39" s="14">
        <f t="shared" si="1"/>
        <v>0</v>
      </c>
      <c r="U39" s="14">
        <f t="shared" si="2"/>
        <v>0</v>
      </c>
      <c r="V39" s="14">
        <f>U39+ЗДО!Y39</f>
        <v>0</v>
      </c>
      <c r="W39" s="24"/>
      <c r="X39" s="24"/>
      <c r="Y39" s="29"/>
      <c r="Z39" s="24"/>
      <c r="AA39" s="24"/>
    </row>
    <row r="40" spans="1:89" s="38" customFormat="1" ht="12.75">
      <c r="A40" s="57"/>
      <c r="B40" s="81" t="s">
        <v>8</v>
      </c>
      <c r="C40" s="41" t="s">
        <v>12</v>
      </c>
      <c r="D40" s="14">
        <f>D34+D36</f>
        <v>2</v>
      </c>
      <c r="E40" s="14">
        <f t="shared" si="0"/>
        <v>2</v>
      </c>
      <c r="F40" s="14">
        <f aca="true" t="shared" si="9" ref="F40:S40">F34+F36+F38</f>
        <v>1</v>
      </c>
      <c r="G40" s="14">
        <f t="shared" si="9"/>
        <v>0</v>
      </c>
      <c r="H40" s="14">
        <f t="shared" si="9"/>
        <v>0</v>
      </c>
      <c r="I40" s="14">
        <f t="shared" si="9"/>
        <v>0</v>
      </c>
      <c r="J40" s="14">
        <f t="shared" si="9"/>
        <v>0</v>
      </c>
      <c r="K40" s="14">
        <f t="shared" si="9"/>
        <v>0</v>
      </c>
      <c r="L40" s="14">
        <f t="shared" si="9"/>
        <v>0</v>
      </c>
      <c r="M40" s="14">
        <f t="shared" si="9"/>
        <v>1</v>
      </c>
      <c r="N40" s="14">
        <f t="shared" si="9"/>
        <v>0</v>
      </c>
      <c r="O40" s="14">
        <f t="shared" si="9"/>
        <v>0</v>
      </c>
      <c r="P40" s="14">
        <f t="shared" si="9"/>
        <v>1</v>
      </c>
      <c r="Q40" s="14">
        <f t="shared" si="9"/>
        <v>0</v>
      </c>
      <c r="R40" s="14">
        <f t="shared" si="9"/>
        <v>0</v>
      </c>
      <c r="S40" s="14">
        <f t="shared" si="9"/>
        <v>0</v>
      </c>
      <c r="T40" s="14">
        <f t="shared" si="1"/>
        <v>3</v>
      </c>
      <c r="U40" s="14">
        <f t="shared" si="2"/>
        <v>5</v>
      </c>
      <c r="V40" s="14">
        <f>U40+ЗДО!Y40</f>
        <v>16</v>
      </c>
      <c r="W40" s="42">
        <f>D40+F40+L40+M40+S40+G40</f>
        <v>4</v>
      </c>
      <c r="X40" s="42">
        <f>H40+I40+J40+K40+N40+O40+P40+Q40+R40</f>
        <v>1</v>
      </c>
      <c r="Y40" s="43"/>
      <c r="Z40" s="42">
        <f>W40+ЗДО!Z40</f>
        <v>14</v>
      </c>
      <c r="AA40" s="42">
        <f>X40+ЗДО!AA40</f>
        <v>2</v>
      </c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</row>
    <row r="41" spans="1:89" s="38" customFormat="1" ht="12.75">
      <c r="A41" s="57"/>
      <c r="B41" s="81"/>
      <c r="C41" s="41" t="s">
        <v>13</v>
      </c>
      <c r="D41" s="14">
        <f>D35+D37</f>
        <v>28</v>
      </c>
      <c r="E41" s="14">
        <f t="shared" si="0"/>
        <v>28</v>
      </c>
      <c r="F41" s="14">
        <f aca="true" t="shared" si="10" ref="F41:S41">F35+F37+F39</f>
        <v>12</v>
      </c>
      <c r="G41" s="14">
        <f t="shared" si="10"/>
        <v>0</v>
      </c>
      <c r="H41" s="14">
        <f t="shared" si="10"/>
        <v>0</v>
      </c>
      <c r="I41" s="14">
        <f t="shared" si="10"/>
        <v>0</v>
      </c>
      <c r="J41" s="14">
        <f t="shared" si="10"/>
        <v>0</v>
      </c>
      <c r="K41" s="14">
        <f t="shared" si="10"/>
        <v>0</v>
      </c>
      <c r="L41" s="14">
        <f t="shared" si="10"/>
        <v>0</v>
      </c>
      <c r="M41" s="14">
        <f t="shared" si="10"/>
        <v>15</v>
      </c>
      <c r="N41" s="14">
        <f t="shared" si="10"/>
        <v>0</v>
      </c>
      <c r="O41" s="14">
        <f t="shared" si="10"/>
        <v>0</v>
      </c>
      <c r="P41" s="14">
        <f t="shared" si="10"/>
        <v>12</v>
      </c>
      <c r="Q41" s="14">
        <f t="shared" si="10"/>
        <v>0</v>
      </c>
      <c r="R41" s="14">
        <f t="shared" si="10"/>
        <v>0</v>
      </c>
      <c r="S41" s="14">
        <f t="shared" si="10"/>
        <v>0</v>
      </c>
      <c r="T41" s="14">
        <f t="shared" si="1"/>
        <v>39</v>
      </c>
      <c r="U41" s="14">
        <f t="shared" si="2"/>
        <v>67</v>
      </c>
      <c r="V41" s="14">
        <f>U41+ЗДО!Y41</f>
        <v>241</v>
      </c>
      <c r="W41" s="42">
        <f>D41+F41+L41+M41+S41+G41</f>
        <v>55</v>
      </c>
      <c r="X41" s="42">
        <f>H41+I41+J41+K41+N41+O41+P41+Q41+R41</f>
        <v>12</v>
      </c>
      <c r="Y41" s="43"/>
      <c r="Z41" s="42">
        <f>W41+ЗДО!Z41</f>
        <v>209</v>
      </c>
      <c r="AA41" s="42">
        <f>X41+ЗДО!AA41</f>
        <v>32</v>
      </c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</row>
    <row r="42" spans="1:27" ht="12.75">
      <c r="A42" s="57" t="s">
        <v>6</v>
      </c>
      <c r="B42" s="57" t="s">
        <v>9</v>
      </c>
      <c r="C42" s="17" t="s">
        <v>12</v>
      </c>
      <c r="D42" s="7">
        <v>1</v>
      </c>
      <c r="E42" s="14">
        <f t="shared" si="0"/>
        <v>1</v>
      </c>
      <c r="F42" s="7">
        <v>3</v>
      </c>
      <c r="G42" s="7">
        <v>1</v>
      </c>
      <c r="H42" s="7">
        <v>0</v>
      </c>
      <c r="I42" s="7">
        <v>0</v>
      </c>
      <c r="J42" s="7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7">
        <v>1</v>
      </c>
      <c r="Q42" s="7">
        <v>0</v>
      </c>
      <c r="R42" s="7">
        <v>0</v>
      </c>
      <c r="S42" s="7">
        <v>0</v>
      </c>
      <c r="T42" s="14">
        <f t="shared" si="1"/>
        <v>5</v>
      </c>
      <c r="U42" s="14">
        <f t="shared" si="2"/>
        <v>6</v>
      </c>
      <c r="V42" s="14">
        <f>U42+ЗДО!Y42</f>
        <v>11</v>
      </c>
      <c r="W42" s="24"/>
      <c r="X42" s="24"/>
      <c r="Y42" s="29"/>
      <c r="Z42" s="24"/>
      <c r="AA42" s="24"/>
    </row>
    <row r="43" spans="1:27" ht="12.75">
      <c r="A43" s="57"/>
      <c r="B43" s="57"/>
      <c r="C43" s="17" t="s">
        <v>13</v>
      </c>
      <c r="D43" s="7">
        <v>11</v>
      </c>
      <c r="E43" s="14">
        <f t="shared" si="0"/>
        <v>11</v>
      </c>
      <c r="F43" s="7">
        <v>19</v>
      </c>
      <c r="G43" s="7">
        <v>10</v>
      </c>
      <c r="H43" s="7">
        <v>0</v>
      </c>
      <c r="I43" s="7">
        <v>0</v>
      </c>
      <c r="J43" s="7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7">
        <v>8</v>
      </c>
      <c r="Q43" s="7">
        <v>0</v>
      </c>
      <c r="R43" s="7">
        <v>0</v>
      </c>
      <c r="S43" s="7">
        <v>0</v>
      </c>
      <c r="T43" s="14">
        <f t="shared" si="1"/>
        <v>37</v>
      </c>
      <c r="U43" s="14">
        <f t="shared" si="2"/>
        <v>48</v>
      </c>
      <c r="V43" s="14">
        <f>U43+ЗДО!Y43</f>
        <v>92</v>
      </c>
      <c r="W43" s="24"/>
      <c r="X43" s="24"/>
      <c r="Y43" s="29"/>
      <c r="Z43" s="24"/>
      <c r="AA43" s="24"/>
    </row>
    <row r="44" spans="1:27" ht="12.75">
      <c r="A44" s="57"/>
      <c r="B44" s="63" t="s">
        <v>10</v>
      </c>
      <c r="C44" s="17" t="s">
        <v>12</v>
      </c>
      <c r="D44" s="7">
        <v>0</v>
      </c>
      <c r="E44" s="14">
        <f t="shared" si="0"/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14">
        <v>2</v>
      </c>
      <c r="L44" s="14">
        <v>0</v>
      </c>
      <c r="M44" s="14">
        <v>0</v>
      </c>
      <c r="N44" s="14">
        <v>0</v>
      </c>
      <c r="O44" s="14">
        <v>1</v>
      </c>
      <c r="P44" s="7">
        <v>0</v>
      </c>
      <c r="Q44" s="7">
        <v>0</v>
      </c>
      <c r="R44" s="7">
        <v>0</v>
      </c>
      <c r="S44" s="7">
        <v>1</v>
      </c>
      <c r="T44" s="14">
        <f t="shared" si="1"/>
        <v>4</v>
      </c>
      <c r="U44" s="14">
        <f t="shared" si="2"/>
        <v>4</v>
      </c>
      <c r="V44" s="14">
        <f>U44+ЗДО!Y44</f>
        <v>8</v>
      </c>
      <c r="W44" s="24"/>
      <c r="X44" s="24"/>
      <c r="Y44" s="29"/>
      <c r="Z44" s="24"/>
      <c r="AA44" s="24"/>
    </row>
    <row r="45" spans="1:27" ht="12.75">
      <c r="A45" s="57"/>
      <c r="B45" s="63"/>
      <c r="C45" s="17" t="s">
        <v>13</v>
      </c>
      <c r="D45" s="7">
        <v>0</v>
      </c>
      <c r="E45" s="14">
        <f t="shared" si="0"/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14">
        <v>20</v>
      </c>
      <c r="L45" s="14">
        <v>0</v>
      </c>
      <c r="M45" s="14">
        <v>0</v>
      </c>
      <c r="N45" s="14">
        <v>0</v>
      </c>
      <c r="O45" s="14">
        <v>5</v>
      </c>
      <c r="P45" s="7">
        <v>0</v>
      </c>
      <c r="Q45" s="7">
        <v>0</v>
      </c>
      <c r="R45" s="7">
        <v>0</v>
      </c>
      <c r="S45" s="7">
        <v>10</v>
      </c>
      <c r="T45" s="14">
        <f t="shared" si="1"/>
        <v>35</v>
      </c>
      <c r="U45" s="14">
        <f t="shared" si="2"/>
        <v>35</v>
      </c>
      <c r="V45" s="14">
        <f>U45+ЗДО!Y45</f>
        <v>71</v>
      </c>
      <c r="W45" s="24"/>
      <c r="X45" s="24"/>
      <c r="Y45" s="29"/>
      <c r="Z45" s="24"/>
      <c r="AA45" s="24"/>
    </row>
    <row r="46" spans="1:89" s="38" customFormat="1" ht="12.75">
      <c r="A46" s="57"/>
      <c r="B46" s="84" t="s">
        <v>8</v>
      </c>
      <c r="C46" s="41" t="s">
        <v>12</v>
      </c>
      <c r="D46" s="14">
        <f>D42+D44</f>
        <v>1</v>
      </c>
      <c r="E46" s="14">
        <f t="shared" si="0"/>
        <v>1</v>
      </c>
      <c r="F46" s="14">
        <f aca="true" t="shared" si="11" ref="F46:S46">F42+F44</f>
        <v>3</v>
      </c>
      <c r="G46" s="14">
        <f t="shared" si="11"/>
        <v>1</v>
      </c>
      <c r="H46" s="14">
        <f t="shared" si="11"/>
        <v>0</v>
      </c>
      <c r="I46" s="14">
        <f t="shared" si="11"/>
        <v>0</v>
      </c>
      <c r="J46" s="14">
        <f t="shared" si="11"/>
        <v>0</v>
      </c>
      <c r="K46" s="14">
        <f t="shared" si="11"/>
        <v>2</v>
      </c>
      <c r="L46" s="14">
        <f t="shared" si="11"/>
        <v>0</v>
      </c>
      <c r="M46" s="14">
        <f t="shared" si="11"/>
        <v>0</v>
      </c>
      <c r="N46" s="14">
        <f t="shared" si="11"/>
        <v>0</v>
      </c>
      <c r="O46" s="14">
        <f t="shared" si="11"/>
        <v>1</v>
      </c>
      <c r="P46" s="14">
        <f t="shared" si="11"/>
        <v>1</v>
      </c>
      <c r="Q46" s="14">
        <f t="shared" si="11"/>
        <v>0</v>
      </c>
      <c r="R46" s="14">
        <f t="shared" si="11"/>
        <v>0</v>
      </c>
      <c r="S46" s="14">
        <f t="shared" si="11"/>
        <v>1</v>
      </c>
      <c r="T46" s="14">
        <f t="shared" si="1"/>
        <v>9</v>
      </c>
      <c r="U46" s="14">
        <f t="shared" si="2"/>
        <v>10</v>
      </c>
      <c r="V46" s="14">
        <f>U46+ЗДО!Y46</f>
        <v>19</v>
      </c>
      <c r="W46" s="42">
        <f>D46+F46+L46+M46+S46+G46</f>
        <v>6</v>
      </c>
      <c r="X46" s="42">
        <f>H46+I46+J46+K46+N46+O46+P46+Q46+R46</f>
        <v>4</v>
      </c>
      <c r="Y46" s="43"/>
      <c r="Z46" s="42">
        <f>W46+ЗДО!Z46</f>
        <v>13</v>
      </c>
      <c r="AA46" s="42">
        <f>X46+ЗДО!AA46</f>
        <v>6</v>
      </c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</row>
    <row r="47" spans="1:89" s="38" customFormat="1" ht="12.75">
      <c r="A47" s="57"/>
      <c r="B47" s="84"/>
      <c r="C47" s="41" t="s">
        <v>13</v>
      </c>
      <c r="D47" s="14">
        <f>D43+D45</f>
        <v>11</v>
      </c>
      <c r="E47" s="14">
        <f t="shared" si="0"/>
        <v>11</v>
      </c>
      <c r="F47" s="14">
        <f aca="true" t="shared" si="12" ref="F47:S47">F43+F45</f>
        <v>19</v>
      </c>
      <c r="G47" s="14">
        <f t="shared" si="12"/>
        <v>10</v>
      </c>
      <c r="H47" s="14">
        <f t="shared" si="12"/>
        <v>0</v>
      </c>
      <c r="I47" s="14">
        <f t="shared" si="12"/>
        <v>0</v>
      </c>
      <c r="J47" s="14">
        <f t="shared" si="12"/>
        <v>0</v>
      </c>
      <c r="K47" s="14">
        <f t="shared" si="12"/>
        <v>20</v>
      </c>
      <c r="L47" s="14">
        <f t="shared" si="12"/>
        <v>0</v>
      </c>
      <c r="M47" s="14">
        <f t="shared" si="12"/>
        <v>0</v>
      </c>
      <c r="N47" s="14">
        <f t="shared" si="12"/>
        <v>0</v>
      </c>
      <c r="O47" s="14">
        <f t="shared" si="12"/>
        <v>5</v>
      </c>
      <c r="P47" s="14">
        <f t="shared" si="12"/>
        <v>8</v>
      </c>
      <c r="Q47" s="14">
        <f t="shared" si="12"/>
        <v>0</v>
      </c>
      <c r="R47" s="14">
        <f t="shared" si="12"/>
        <v>0</v>
      </c>
      <c r="S47" s="14">
        <f t="shared" si="12"/>
        <v>10</v>
      </c>
      <c r="T47" s="14">
        <f t="shared" si="1"/>
        <v>72</v>
      </c>
      <c r="U47" s="14">
        <f t="shared" si="2"/>
        <v>83</v>
      </c>
      <c r="V47" s="14">
        <f>U47+ЗДО!Y47</f>
        <v>163</v>
      </c>
      <c r="W47" s="42">
        <f>D47+F47+L47+M47+S47+G47</f>
        <v>50</v>
      </c>
      <c r="X47" s="42">
        <f>H47+I47+J47+K47+N47+O47+P47+Q47+R47</f>
        <v>33</v>
      </c>
      <c r="Y47" s="43"/>
      <c r="Z47" s="42">
        <f>W47+ЗДО!Z47</f>
        <v>117</v>
      </c>
      <c r="AA47" s="42">
        <f>X47+ЗДО!AA47</f>
        <v>46</v>
      </c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</row>
    <row r="48" spans="1:27" ht="12.75">
      <c r="A48" s="47" t="s">
        <v>44</v>
      </c>
      <c r="B48" s="7" t="s">
        <v>50</v>
      </c>
      <c r="C48" s="17" t="s">
        <v>12</v>
      </c>
      <c r="D48" s="14">
        <v>0</v>
      </c>
      <c r="E48" s="14">
        <f t="shared" si="0"/>
        <v>0</v>
      </c>
      <c r="F48" s="14">
        <v>1</v>
      </c>
      <c r="G48" s="14">
        <v>1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2</v>
      </c>
      <c r="Q48" s="14">
        <v>0</v>
      </c>
      <c r="R48" s="14">
        <v>0</v>
      </c>
      <c r="S48" s="14">
        <v>0</v>
      </c>
      <c r="T48" s="14">
        <f>SUM(F48:S48)</f>
        <v>4</v>
      </c>
      <c r="U48" s="14">
        <f>T48+E48</f>
        <v>4</v>
      </c>
      <c r="V48" s="14">
        <f>U48+ЗДО!Y50</f>
        <v>9</v>
      </c>
      <c r="W48" s="30"/>
      <c r="X48" s="30"/>
      <c r="Y48" s="29"/>
      <c r="Z48" s="30"/>
      <c r="AA48" s="30"/>
    </row>
    <row r="49" spans="1:27" ht="12.75">
      <c r="A49" s="48"/>
      <c r="B49" s="7"/>
      <c r="C49" s="17" t="s">
        <v>13</v>
      </c>
      <c r="D49" s="14">
        <v>0</v>
      </c>
      <c r="E49" s="14">
        <f t="shared" si="0"/>
        <v>0</v>
      </c>
      <c r="F49" s="14">
        <v>2</v>
      </c>
      <c r="G49" s="14">
        <v>2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2</v>
      </c>
      <c r="Q49" s="14">
        <v>0</v>
      </c>
      <c r="R49" s="14">
        <v>0</v>
      </c>
      <c r="S49" s="14">
        <v>0</v>
      </c>
      <c r="T49" s="14">
        <f t="shared" si="1"/>
        <v>6</v>
      </c>
      <c r="U49" s="14">
        <f t="shared" si="2"/>
        <v>6</v>
      </c>
      <c r="V49" s="14">
        <f>U49+ЗДО!Y51</f>
        <v>14</v>
      </c>
      <c r="W49" s="30"/>
      <c r="X49" s="30"/>
      <c r="Y49" s="29"/>
      <c r="Z49" s="30"/>
      <c r="AA49" s="30"/>
    </row>
    <row r="50" spans="1:27" ht="12.75">
      <c r="A50" s="48"/>
      <c r="B50" s="7" t="s">
        <v>51</v>
      </c>
      <c r="C50" s="17" t="s">
        <v>12</v>
      </c>
      <c r="D50" s="14">
        <v>0</v>
      </c>
      <c r="E50" s="14">
        <f t="shared" si="0"/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1</v>
      </c>
      <c r="N50" s="14">
        <v>1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f t="shared" si="1"/>
        <v>2</v>
      </c>
      <c r="U50" s="14">
        <f t="shared" si="2"/>
        <v>2</v>
      </c>
      <c r="V50" s="14">
        <f>U50+ЗДО!Y52</f>
        <v>2</v>
      </c>
      <c r="W50" s="30"/>
      <c r="X50" s="30"/>
      <c r="Y50" s="29"/>
      <c r="Z50" s="30"/>
      <c r="AA50" s="30"/>
    </row>
    <row r="51" spans="1:27" ht="12.75">
      <c r="A51" s="48"/>
      <c r="B51" s="7"/>
      <c r="C51" s="17" t="s">
        <v>13</v>
      </c>
      <c r="D51" s="14">
        <v>0</v>
      </c>
      <c r="E51" s="14">
        <f t="shared" si="0"/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1</v>
      </c>
      <c r="N51" s="14">
        <v>1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f t="shared" si="1"/>
        <v>2</v>
      </c>
      <c r="U51" s="14">
        <f t="shared" si="2"/>
        <v>2</v>
      </c>
      <c r="V51" s="14">
        <f>U51+ЗДО!Y53</f>
        <v>2</v>
      </c>
      <c r="W51" s="30"/>
      <c r="X51" s="30"/>
      <c r="Y51" s="29"/>
      <c r="Z51" s="30"/>
      <c r="AA51" s="30"/>
    </row>
    <row r="52" spans="1:89" s="38" customFormat="1" ht="12.75">
      <c r="A52" s="48"/>
      <c r="B52" s="84" t="s">
        <v>8</v>
      </c>
      <c r="C52" s="41" t="s">
        <v>12</v>
      </c>
      <c r="D52" s="14">
        <v>0</v>
      </c>
      <c r="E52" s="14">
        <f t="shared" si="0"/>
        <v>0</v>
      </c>
      <c r="F52" s="14">
        <f>F48+F50</f>
        <v>1</v>
      </c>
      <c r="G52" s="14">
        <f aca="true" t="shared" si="13" ref="G52:S52">G48+G50</f>
        <v>1</v>
      </c>
      <c r="H52" s="14">
        <f t="shared" si="13"/>
        <v>0</v>
      </c>
      <c r="I52" s="14">
        <f t="shared" si="13"/>
        <v>0</v>
      </c>
      <c r="J52" s="14">
        <f t="shared" si="13"/>
        <v>0</v>
      </c>
      <c r="K52" s="14">
        <f t="shared" si="13"/>
        <v>0</v>
      </c>
      <c r="L52" s="14">
        <f t="shared" si="13"/>
        <v>0</v>
      </c>
      <c r="M52" s="14">
        <f t="shared" si="13"/>
        <v>1</v>
      </c>
      <c r="N52" s="14">
        <f t="shared" si="13"/>
        <v>1</v>
      </c>
      <c r="O52" s="14">
        <f t="shared" si="13"/>
        <v>0</v>
      </c>
      <c r="P52" s="14">
        <f t="shared" si="13"/>
        <v>2</v>
      </c>
      <c r="Q52" s="14">
        <f t="shared" si="13"/>
        <v>0</v>
      </c>
      <c r="R52" s="14">
        <f t="shared" si="13"/>
        <v>0</v>
      </c>
      <c r="S52" s="14">
        <f t="shared" si="13"/>
        <v>0</v>
      </c>
      <c r="T52" s="14">
        <f t="shared" si="1"/>
        <v>6</v>
      </c>
      <c r="U52" s="14">
        <f t="shared" si="2"/>
        <v>6</v>
      </c>
      <c r="V52" s="14">
        <f>U52+ЗДО!Y54</f>
        <v>12</v>
      </c>
      <c r="W52" s="42">
        <f>D52+F52+L52+M52+S52+G52</f>
        <v>3</v>
      </c>
      <c r="X52" s="42">
        <f>H52+I52+J52+K52+N52+O52+P52+Q52+R52</f>
        <v>3</v>
      </c>
      <c r="Y52" s="43"/>
      <c r="Z52" s="42">
        <f>W52+ЗДО!Z54</f>
        <v>9</v>
      </c>
      <c r="AA52" s="42">
        <f>X52+ЗДО!AA54</f>
        <v>3</v>
      </c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</row>
    <row r="53" spans="1:89" s="38" customFormat="1" ht="12.75">
      <c r="A53" s="49"/>
      <c r="B53" s="84"/>
      <c r="C53" s="41" t="s">
        <v>13</v>
      </c>
      <c r="D53" s="14">
        <v>0</v>
      </c>
      <c r="E53" s="14">
        <f t="shared" si="0"/>
        <v>0</v>
      </c>
      <c r="F53" s="14">
        <f>F49+F51</f>
        <v>2</v>
      </c>
      <c r="G53" s="14">
        <f aca="true" t="shared" si="14" ref="G53:S53">G49+G51</f>
        <v>2</v>
      </c>
      <c r="H53" s="14">
        <f t="shared" si="14"/>
        <v>0</v>
      </c>
      <c r="I53" s="14">
        <f t="shared" si="14"/>
        <v>0</v>
      </c>
      <c r="J53" s="14">
        <f t="shared" si="14"/>
        <v>0</v>
      </c>
      <c r="K53" s="14">
        <f t="shared" si="14"/>
        <v>0</v>
      </c>
      <c r="L53" s="14">
        <f t="shared" si="14"/>
        <v>0</v>
      </c>
      <c r="M53" s="14">
        <f t="shared" si="14"/>
        <v>1</v>
      </c>
      <c r="N53" s="14">
        <f t="shared" si="14"/>
        <v>1</v>
      </c>
      <c r="O53" s="14">
        <f t="shared" si="14"/>
        <v>0</v>
      </c>
      <c r="P53" s="14">
        <f t="shared" si="14"/>
        <v>2</v>
      </c>
      <c r="Q53" s="14">
        <f t="shared" si="14"/>
        <v>0</v>
      </c>
      <c r="R53" s="14">
        <f t="shared" si="14"/>
        <v>0</v>
      </c>
      <c r="S53" s="14">
        <f t="shared" si="14"/>
        <v>0</v>
      </c>
      <c r="T53" s="14">
        <f t="shared" si="1"/>
        <v>8</v>
      </c>
      <c r="U53" s="14">
        <f t="shared" si="2"/>
        <v>8</v>
      </c>
      <c r="V53" s="14">
        <f>U53+ЗДО!Y55</f>
        <v>17</v>
      </c>
      <c r="W53" s="42">
        <f>D53+F53+L53+M53+S53+G53</f>
        <v>5</v>
      </c>
      <c r="X53" s="42">
        <f>H53+I53+J53+K53+N53+O53+P53+Q53+R53</f>
        <v>3</v>
      </c>
      <c r="Y53" s="43"/>
      <c r="Z53" s="42">
        <f>W53+ЗДО!Z55</f>
        <v>14</v>
      </c>
      <c r="AA53" s="42">
        <f>X53+ЗДО!AA55</f>
        <v>3</v>
      </c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</row>
    <row r="54" spans="1:27" ht="12.75">
      <c r="A54" s="57" t="s">
        <v>7</v>
      </c>
      <c r="B54" s="63">
        <v>10.5</v>
      </c>
      <c r="C54" s="17" t="s">
        <v>12</v>
      </c>
      <c r="D54" s="7">
        <v>2</v>
      </c>
      <c r="E54" s="14">
        <f aca="true" t="shared" si="15" ref="E54:E65">D54</f>
        <v>2</v>
      </c>
      <c r="F54" s="7">
        <f aca="true" t="shared" si="16" ref="F54:S54">F10+F18+F26</f>
        <v>8</v>
      </c>
      <c r="G54" s="7">
        <f t="shared" si="16"/>
        <v>6</v>
      </c>
      <c r="H54" s="7">
        <f t="shared" si="16"/>
        <v>3</v>
      </c>
      <c r="I54" s="7">
        <f t="shared" si="16"/>
        <v>1</v>
      </c>
      <c r="J54" s="7">
        <f t="shared" si="16"/>
        <v>2</v>
      </c>
      <c r="K54" s="7">
        <f t="shared" si="16"/>
        <v>0</v>
      </c>
      <c r="L54" s="7">
        <f t="shared" si="16"/>
        <v>1</v>
      </c>
      <c r="M54" s="7">
        <f t="shared" si="16"/>
        <v>2</v>
      </c>
      <c r="N54" s="7">
        <f t="shared" si="16"/>
        <v>2</v>
      </c>
      <c r="O54" s="7">
        <f t="shared" si="16"/>
        <v>1</v>
      </c>
      <c r="P54" s="7">
        <f t="shared" si="16"/>
        <v>2</v>
      </c>
      <c r="Q54" s="7">
        <f t="shared" si="16"/>
        <v>0</v>
      </c>
      <c r="R54" s="7">
        <f t="shared" si="16"/>
        <v>1</v>
      </c>
      <c r="S54" s="7">
        <f t="shared" si="16"/>
        <v>0</v>
      </c>
      <c r="T54" s="14">
        <f aca="true" t="shared" si="17" ref="T54:T63">SUM(F54:S54)</f>
        <v>29</v>
      </c>
      <c r="U54" s="14">
        <f aca="true" t="shared" si="18" ref="U54:U63">T54+E54</f>
        <v>31</v>
      </c>
      <c r="V54" s="14">
        <f>U54+ЗДО!Y56</f>
        <v>67</v>
      </c>
      <c r="W54" s="24"/>
      <c r="X54" s="24"/>
      <c r="Y54" s="29"/>
      <c r="Z54" s="24"/>
      <c r="AA54" s="24"/>
    </row>
    <row r="55" spans="1:27" ht="12.75">
      <c r="A55" s="57"/>
      <c r="B55" s="63"/>
      <c r="C55" s="17" t="s">
        <v>13</v>
      </c>
      <c r="D55" s="7">
        <v>60</v>
      </c>
      <c r="E55" s="14">
        <f t="shared" si="15"/>
        <v>60</v>
      </c>
      <c r="F55" s="7">
        <f aca="true" t="shared" si="19" ref="F55:N55">F11+F19+F27</f>
        <v>181</v>
      </c>
      <c r="G55" s="7">
        <f t="shared" si="19"/>
        <v>115</v>
      </c>
      <c r="H55" s="7">
        <f t="shared" si="19"/>
        <v>65</v>
      </c>
      <c r="I55" s="7">
        <f t="shared" si="19"/>
        <v>20</v>
      </c>
      <c r="J55" s="7">
        <f t="shared" si="19"/>
        <v>29</v>
      </c>
      <c r="K55" s="7">
        <f t="shared" si="19"/>
        <v>0</v>
      </c>
      <c r="L55" s="7">
        <f t="shared" si="19"/>
        <v>10</v>
      </c>
      <c r="M55" s="7">
        <f t="shared" si="19"/>
        <v>60</v>
      </c>
      <c r="N55" s="7">
        <f t="shared" si="19"/>
        <v>36</v>
      </c>
      <c r="O55" s="7">
        <v>21</v>
      </c>
      <c r="P55" s="7">
        <f>P11+P19+P27</f>
        <v>45</v>
      </c>
      <c r="Q55" s="7">
        <f>Q11+Q19+Q27</f>
        <v>0</v>
      </c>
      <c r="R55" s="7">
        <f>R11+R19+R27</f>
        <v>15</v>
      </c>
      <c r="S55" s="7">
        <f>S11+S19+S27</f>
        <v>0</v>
      </c>
      <c r="T55" s="14">
        <f t="shared" si="17"/>
        <v>597</v>
      </c>
      <c r="U55" s="14">
        <f t="shared" si="18"/>
        <v>657</v>
      </c>
      <c r="V55" s="14">
        <f>U55+ЗДО!Y57</f>
        <v>1450</v>
      </c>
      <c r="W55" s="24"/>
      <c r="X55" s="24"/>
      <c r="Y55" s="29"/>
      <c r="Z55" s="24"/>
      <c r="AA55" s="24"/>
    </row>
    <row r="56" spans="1:27" ht="12.75">
      <c r="A56" s="57"/>
      <c r="B56" s="63">
        <v>12</v>
      </c>
      <c r="C56" s="17" t="s">
        <v>12</v>
      </c>
      <c r="D56" s="7">
        <f>D12+D20+D28</f>
        <v>1</v>
      </c>
      <c r="E56" s="14">
        <f t="shared" si="15"/>
        <v>1</v>
      </c>
      <c r="F56" s="7">
        <f aca="true" t="shared" si="20" ref="F56:N56">F12+F20+F28</f>
        <v>0</v>
      </c>
      <c r="G56" s="7">
        <f t="shared" si="20"/>
        <v>0</v>
      </c>
      <c r="H56" s="7">
        <f t="shared" si="20"/>
        <v>1</v>
      </c>
      <c r="I56" s="7">
        <f t="shared" si="20"/>
        <v>0</v>
      </c>
      <c r="J56" s="7">
        <f t="shared" si="20"/>
        <v>0</v>
      </c>
      <c r="K56" s="7">
        <f t="shared" si="20"/>
        <v>0</v>
      </c>
      <c r="L56" s="7">
        <f t="shared" si="20"/>
        <v>0</v>
      </c>
      <c r="M56" s="7">
        <f t="shared" si="20"/>
        <v>0</v>
      </c>
      <c r="N56" s="7">
        <f t="shared" si="20"/>
        <v>0</v>
      </c>
      <c r="O56" s="7">
        <f aca="true" t="shared" si="21" ref="O56:P59">O12+O20+O28</f>
        <v>0</v>
      </c>
      <c r="P56" s="7">
        <f t="shared" si="21"/>
        <v>1</v>
      </c>
      <c r="Q56" s="7">
        <v>2</v>
      </c>
      <c r="R56" s="7">
        <f aca="true" t="shared" si="22" ref="R56:S59">R12+R20+R28</f>
        <v>0</v>
      </c>
      <c r="S56" s="7">
        <f t="shared" si="22"/>
        <v>2</v>
      </c>
      <c r="T56" s="14">
        <f t="shared" si="17"/>
        <v>6</v>
      </c>
      <c r="U56" s="14">
        <f t="shared" si="18"/>
        <v>7</v>
      </c>
      <c r="V56" s="14">
        <f>U56+ЗДО!Y58</f>
        <v>23</v>
      </c>
      <c r="W56" s="24"/>
      <c r="X56" s="24"/>
      <c r="Y56" s="29"/>
      <c r="Z56" s="24"/>
      <c r="AA56" s="24"/>
    </row>
    <row r="57" spans="1:27" ht="12.75">
      <c r="A57" s="57"/>
      <c r="B57" s="63"/>
      <c r="C57" s="17" t="s">
        <v>13</v>
      </c>
      <c r="D57" s="7">
        <f>D13+D21+D29</f>
        <v>31</v>
      </c>
      <c r="E57" s="14">
        <f t="shared" si="15"/>
        <v>31</v>
      </c>
      <c r="F57" s="7">
        <f aca="true" t="shared" si="23" ref="F57:N57">F13+F21+F29</f>
        <v>0</v>
      </c>
      <c r="G57" s="7">
        <f t="shared" si="23"/>
        <v>0</v>
      </c>
      <c r="H57" s="7">
        <f t="shared" si="23"/>
        <v>23</v>
      </c>
      <c r="I57" s="7">
        <f t="shared" si="23"/>
        <v>0</v>
      </c>
      <c r="J57" s="7">
        <f t="shared" si="23"/>
        <v>0</v>
      </c>
      <c r="K57" s="7">
        <f t="shared" si="23"/>
        <v>0</v>
      </c>
      <c r="L57" s="7">
        <f t="shared" si="23"/>
        <v>0</v>
      </c>
      <c r="M57" s="7">
        <f t="shared" si="23"/>
        <v>0</v>
      </c>
      <c r="N57" s="7">
        <f t="shared" si="23"/>
        <v>0</v>
      </c>
      <c r="O57" s="7">
        <f t="shared" si="21"/>
        <v>0</v>
      </c>
      <c r="P57" s="7">
        <f t="shared" si="21"/>
        <v>25</v>
      </c>
      <c r="Q57" s="7">
        <f>Q13+Q21+Q29</f>
        <v>45</v>
      </c>
      <c r="R57" s="7">
        <f t="shared" si="22"/>
        <v>0</v>
      </c>
      <c r="S57" s="7">
        <f t="shared" si="22"/>
        <v>40</v>
      </c>
      <c r="T57" s="14">
        <f t="shared" si="17"/>
        <v>133</v>
      </c>
      <c r="U57" s="14">
        <f t="shared" si="18"/>
        <v>164</v>
      </c>
      <c r="V57" s="14">
        <f>U57+ЗДО!Y59</f>
        <v>504</v>
      </c>
      <c r="W57" s="24"/>
      <c r="X57" s="24"/>
      <c r="Y57" s="29"/>
      <c r="Z57" s="24"/>
      <c r="AA57" s="24"/>
    </row>
    <row r="58" spans="1:27" ht="12.75">
      <c r="A58" s="57"/>
      <c r="B58" s="63">
        <v>24</v>
      </c>
      <c r="C58" s="17" t="s">
        <v>12</v>
      </c>
      <c r="D58" s="7">
        <f>D14+D22+D30</f>
        <v>0</v>
      </c>
      <c r="E58" s="14">
        <f t="shared" si="15"/>
        <v>0</v>
      </c>
      <c r="F58" s="7">
        <f aca="true" t="shared" si="24" ref="F58:N58">F14+F22+F30</f>
        <v>0</v>
      </c>
      <c r="G58" s="7">
        <f t="shared" si="24"/>
        <v>0</v>
      </c>
      <c r="H58" s="7">
        <f t="shared" si="24"/>
        <v>0</v>
      </c>
      <c r="I58" s="7">
        <f t="shared" si="24"/>
        <v>0</v>
      </c>
      <c r="J58" s="7">
        <f t="shared" si="24"/>
        <v>0</v>
      </c>
      <c r="K58" s="7">
        <f t="shared" si="24"/>
        <v>0</v>
      </c>
      <c r="L58" s="7">
        <f t="shared" si="24"/>
        <v>0</v>
      </c>
      <c r="M58" s="7">
        <f t="shared" si="24"/>
        <v>0</v>
      </c>
      <c r="N58" s="7">
        <f t="shared" si="24"/>
        <v>0</v>
      </c>
      <c r="O58" s="7">
        <f t="shared" si="21"/>
        <v>0</v>
      </c>
      <c r="P58" s="7">
        <f t="shared" si="21"/>
        <v>0</v>
      </c>
      <c r="Q58" s="7">
        <v>0</v>
      </c>
      <c r="R58" s="7">
        <f t="shared" si="22"/>
        <v>0</v>
      </c>
      <c r="S58" s="7">
        <f t="shared" si="22"/>
        <v>0</v>
      </c>
      <c r="T58" s="14">
        <f t="shared" si="17"/>
        <v>0</v>
      </c>
      <c r="U58" s="14">
        <f t="shared" si="18"/>
        <v>0</v>
      </c>
      <c r="V58" s="14">
        <f>U58+ЗДО!Y60</f>
        <v>2</v>
      </c>
      <c r="W58" s="24"/>
      <c r="X58" s="24"/>
      <c r="Y58" s="29"/>
      <c r="Z58" s="24"/>
      <c r="AA58" s="24"/>
    </row>
    <row r="59" spans="1:27" ht="12.75">
      <c r="A59" s="57"/>
      <c r="B59" s="63"/>
      <c r="C59" s="17" t="s">
        <v>13</v>
      </c>
      <c r="D59" s="7">
        <f>D15+D23+D31</f>
        <v>0</v>
      </c>
      <c r="E59" s="14">
        <f t="shared" si="15"/>
        <v>0</v>
      </c>
      <c r="F59" s="7">
        <f aca="true" t="shared" si="25" ref="F59:N59">F15+F23+F31</f>
        <v>0</v>
      </c>
      <c r="G59" s="7">
        <f t="shared" si="25"/>
        <v>0</v>
      </c>
      <c r="H59" s="7">
        <f t="shared" si="25"/>
        <v>0</v>
      </c>
      <c r="I59" s="7">
        <f t="shared" si="25"/>
        <v>0</v>
      </c>
      <c r="J59" s="7">
        <f t="shared" si="25"/>
        <v>0</v>
      </c>
      <c r="K59" s="7">
        <f t="shared" si="25"/>
        <v>0</v>
      </c>
      <c r="L59" s="7">
        <f t="shared" si="25"/>
        <v>0</v>
      </c>
      <c r="M59" s="7">
        <f t="shared" si="25"/>
        <v>0</v>
      </c>
      <c r="N59" s="7">
        <f t="shared" si="25"/>
        <v>0</v>
      </c>
      <c r="O59" s="7">
        <f t="shared" si="21"/>
        <v>0</v>
      </c>
      <c r="P59" s="7">
        <f t="shared" si="21"/>
        <v>0</v>
      </c>
      <c r="Q59" s="7">
        <v>0</v>
      </c>
      <c r="R59" s="7">
        <f t="shared" si="22"/>
        <v>0</v>
      </c>
      <c r="S59" s="7">
        <f t="shared" si="22"/>
        <v>0</v>
      </c>
      <c r="T59" s="14">
        <f t="shared" si="17"/>
        <v>0</v>
      </c>
      <c r="U59" s="14">
        <f t="shared" si="18"/>
        <v>0</v>
      </c>
      <c r="V59" s="14">
        <f>U59+ЗДО!Y61</f>
        <v>35</v>
      </c>
      <c r="W59" s="24"/>
      <c r="X59" s="24"/>
      <c r="Y59" s="29"/>
      <c r="Z59" s="24"/>
      <c r="AA59" s="24"/>
    </row>
    <row r="60" spans="1:27" ht="12.75">
      <c r="A60" s="57"/>
      <c r="B60" s="85" t="s">
        <v>11</v>
      </c>
      <c r="C60" s="17" t="s">
        <v>12</v>
      </c>
      <c r="D60" s="7">
        <f>D40</f>
        <v>2</v>
      </c>
      <c r="E60" s="14">
        <f t="shared" si="15"/>
        <v>2</v>
      </c>
      <c r="F60" s="7">
        <f aca="true" t="shared" si="26" ref="F60:S60">F40</f>
        <v>1</v>
      </c>
      <c r="G60" s="7">
        <f t="shared" si="26"/>
        <v>0</v>
      </c>
      <c r="H60" s="7">
        <f t="shared" si="26"/>
        <v>0</v>
      </c>
      <c r="I60" s="7">
        <f t="shared" si="26"/>
        <v>0</v>
      </c>
      <c r="J60" s="7">
        <f t="shared" si="26"/>
        <v>0</v>
      </c>
      <c r="K60" s="7">
        <f t="shared" si="26"/>
        <v>0</v>
      </c>
      <c r="L60" s="7">
        <f t="shared" si="26"/>
        <v>0</v>
      </c>
      <c r="M60" s="7">
        <f t="shared" si="26"/>
        <v>1</v>
      </c>
      <c r="N60" s="7">
        <f t="shared" si="26"/>
        <v>0</v>
      </c>
      <c r="O60" s="7">
        <f t="shared" si="26"/>
        <v>0</v>
      </c>
      <c r="P60" s="7">
        <f t="shared" si="26"/>
        <v>1</v>
      </c>
      <c r="Q60" s="7">
        <f t="shared" si="26"/>
        <v>0</v>
      </c>
      <c r="R60" s="7">
        <f t="shared" si="26"/>
        <v>0</v>
      </c>
      <c r="S60" s="7">
        <f t="shared" si="26"/>
        <v>0</v>
      </c>
      <c r="T60" s="14">
        <f t="shared" si="17"/>
        <v>3</v>
      </c>
      <c r="U60" s="14">
        <f t="shared" si="18"/>
        <v>5</v>
      </c>
      <c r="V60" s="14">
        <f>U60+ЗДО!Y62</f>
        <v>16</v>
      </c>
      <c r="W60" s="24"/>
      <c r="X60" s="24"/>
      <c r="Y60" s="29"/>
      <c r="Z60" s="24"/>
      <c r="AA60" s="24"/>
    </row>
    <row r="61" spans="1:27" ht="12.75">
      <c r="A61" s="57"/>
      <c r="B61" s="86"/>
      <c r="C61" s="17" t="s">
        <v>13</v>
      </c>
      <c r="D61" s="7">
        <f>D41</f>
        <v>28</v>
      </c>
      <c r="E61" s="14">
        <f t="shared" si="15"/>
        <v>28</v>
      </c>
      <c r="F61" s="7">
        <f aca="true" t="shared" si="27" ref="F61:S61">F41</f>
        <v>12</v>
      </c>
      <c r="G61" s="7">
        <f t="shared" si="27"/>
        <v>0</v>
      </c>
      <c r="H61" s="7">
        <f t="shared" si="27"/>
        <v>0</v>
      </c>
      <c r="I61" s="7">
        <f t="shared" si="27"/>
        <v>0</v>
      </c>
      <c r="J61" s="7">
        <f t="shared" si="27"/>
        <v>0</v>
      </c>
      <c r="K61" s="7">
        <f t="shared" si="27"/>
        <v>0</v>
      </c>
      <c r="L61" s="7">
        <f t="shared" si="27"/>
        <v>0</v>
      </c>
      <c r="M61" s="7">
        <f t="shared" si="27"/>
        <v>15</v>
      </c>
      <c r="N61" s="7">
        <f t="shared" si="27"/>
        <v>0</v>
      </c>
      <c r="O61" s="7">
        <f t="shared" si="27"/>
        <v>0</v>
      </c>
      <c r="P61" s="7">
        <f t="shared" si="27"/>
        <v>12</v>
      </c>
      <c r="Q61" s="7">
        <f t="shared" si="27"/>
        <v>0</v>
      </c>
      <c r="R61" s="7">
        <f t="shared" si="27"/>
        <v>0</v>
      </c>
      <c r="S61" s="7">
        <f t="shared" si="27"/>
        <v>0</v>
      </c>
      <c r="T61" s="14">
        <f t="shared" si="17"/>
        <v>39</v>
      </c>
      <c r="U61" s="14">
        <f t="shared" si="18"/>
        <v>67</v>
      </c>
      <c r="V61" s="14">
        <f>U61+ЗДО!Y63</f>
        <v>241</v>
      </c>
      <c r="W61" s="24"/>
      <c r="X61" s="24"/>
      <c r="Y61" s="29"/>
      <c r="Z61" s="24"/>
      <c r="AA61" s="24"/>
    </row>
    <row r="62" spans="1:27" ht="12.75">
      <c r="A62" s="57"/>
      <c r="B62" s="87" t="s">
        <v>26</v>
      </c>
      <c r="C62" s="17" t="s">
        <v>12</v>
      </c>
      <c r="D62" s="7">
        <f>D42</f>
        <v>1</v>
      </c>
      <c r="E62" s="14">
        <f t="shared" si="15"/>
        <v>1</v>
      </c>
      <c r="F62" s="7">
        <f aca="true" t="shared" si="28" ref="F62:S62">F46</f>
        <v>3</v>
      </c>
      <c r="G62" s="7">
        <f t="shared" si="28"/>
        <v>1</v>
      </c>
      <c r="H62" s="7">
        <f t="shared" si="28"/>
        <v>0</v>
      </c>
      <c r="I62" s="7">
        <f t="shared" si="28"/>
        <v>0</v>
      </c>
      <c r="J62" s="7">
        <f t="shared" si="28"/>
        <v>0</v>
      </c>
      <c r="K62" s="7">
        <f t="shared" si="28"/>
        <v>2</v>
      </c>
      <c r="L62" s="7">
        <f t="shared" si="28"/>
        <v>0</v>
      </c>
      <c r="M62" s="7">
        <f t="shared" si="28"/>
        <v>0</v>
      </c>
      <c r="N62" s="7">
        <f t="shared" si="28"/>
        <v>0</v>
      </c>
      <c r="O62" s="7">
        <f t="shared" si="28"/>
        <v>1</v>
      </c>
      <c r="P62" s="7">
        <f t="shared" si="28"/>
        <v>1</v>
      </c>
      <c r="Q62" s="7">
        <f t="shared" si="28"/>
        <v>0</v>
      </c>
      <c r="R62" s="7">
        <f t="shared" si="28"/>
        <v>0</v>
      </c>
      <c r="S62" s="7">
        <f t="shared" si="28"/>
        <v>1</v>
      </c>
      <c r="T62" s="14">
        <f t="shared" si="17"/>
        <v>9</v>
      </c>
      <c r="U62" s="14">
        <f t="shared" si="18"/>
        <v>10</v>
      </c>
      <c r="V62" s="14">
        <f>U62+ЗДО!Y64</f>
        <v>19</v>
      </c>
      <c r="W62" s="24"/>
      <c r="X62" s="24"/>
      <c r="Y62" s="29"/>
      <c r="Z62" s="24"/>
      <c r="AA62" s="24"/>
    </row>
    <row r="63" spans="1:27" ht="12.75">
      <c r="A63" s="57"/>
      <c r="B63" s="88"/>
      <c r="C63" s="17" t="s">
        <v>13</v>
      </c>
      <c r="D63" s="7">
        <f>D43</f>
        <v>11</v>
      </c>
      <c r="E63" s="14">
        <f t="shared" si="15"/>
        <v>11</v>
      </c>
      <c r="F63" s="7">
        <f aca="true" t="shared" si="29" ref="F63:S63">F47</f>
        <v>19</v>
      </c>
      <c r="G63" s="7">
        <f t="shared" si="29"/>
        <v>10</v>
      </c>
      <c r="H63" s="7">
        <f t="shared" si="29"/>
        <v>0</v>
      </c>
      <c r="I63" s="7">
        <f t="shared" si="29"/>
        <v>0</v>
      </c>
      <c r="J63" s="7">
        <f t="shared" si="29"/>
        <v>0</v>
      </c>
      <c r="K63" s="7">
        <f t="shared" si="29"/>
        <v>20</v>
      </c>
      <c r="L63" s="7">
        <f t="shared" si="29"/>
        <v>0</v>
      </c>
      <c r="M63" s="7">
        <f t="shared" si="29"/>
        <v>0</v>
      </c>
      <c r="N63" s="7">
        <f t="shared" si="29"/>
        <v>0</v>
      </c>
      <c r="O63" s="7">
        <f t="shared" si="29"/>
        <v>5</v>
      </c>
      <c r="P63" s="7">
        <f t="shared" si="29"/>
        <v>8</v>
      </c>
      <c r="Q63" s="7">
        <f t="shared" si="29"/>
        <v>0</v>
      </c>
      <c r="R63" s="7">
        <f t="shared" si="29"/>
        <v>0</v>
      </c>
      <c r="S63" s="7">
        <f t="shared" si="29"/>
        <v>10</v>
      </c>
      <c r="T63" s="14">
        <f t="shared" si="17"/>
        <v>72</v>
      </c>
      <c r="U63" s="14">
        <f t="shared" si="18"/>
        <v>83</v>
      </c>
      <c r="V63" s="14">
        <f>U63+ЗДО!Y65</f>
        <v>163</v>
      </c>
      <c r="W63" s="24"/>
      <c r="X63" s="24"/>
      <c r="Y63" s="29"/>
      <c r="Z63" s="24"/>
      <c r="AA63" s="24"/>
    </row>
    <row r="64" spans="1:27" ht="12.75">
      <c r="A64" s="57"/>
      <c r="B64" s="47" t="s">
        <v>43</v>
      </c>
      <c r="C64" s="17" t="s">
        <v>12</v>
      </c>
      <c r="D64" s="7">
        <f>D52</f>
        <v>0</v>
      </c>
      <c r="E64" s="14">
        <f t="shared" si="15"/>
        <v>0</v>
      </c>
      <c r="F64" s="7">
        <f>F52</f>
        <v>1</v>
      </c>
      <c r="G64" s="7">
        <f aca="true" t="shared" si="30" ref="G64:S64">G52</f>
        <v>1</v>
      </c>
      <c r="H64" s="7">
        <f t="shared" si="30"/>
        <v>0</v>
      </c>
      <c r="I64" s="7">
        <f t="shared" si="30"/>
        <v>0</v>
      </c>
      <c r="J64" s="7">
        <f t="shared" si="30"/>
        <v>0</v>
      </c>
      <c r="K64" s="7">
        <f t="shared" si="30"/>
        <v>0</v>
      </c>
      <c r="L64" s="7">
        <f t="shared" si="30"/>
        <v>0</v>
      </c>
      <c r="M64" s="7">
        <f t="shared" si="30"/>
        <v>1</v>
      </c>
      <c r="N64" s="7">
        <f t="shared" si="30"/>
        <v>1</v>
      </c>
      <c r="O64" s="7">
        <f t="shared" si="30"/>
        <v>0</v>
      </c>
      <c r="P64" s="7">
        <f t="shared" si="30"/>
        <v>2</v>
      </c>
      <c r="Q64" s="7">
        <f t="shared" si="30"/>
        <v>0</v>
      </c>
      <c r="R64" s="7">
        <f t="shared" si="30"/>
        <v>0</v>
      </c>
      <c r="S64" s="7">
        <f t="shared" si="30"/>
        <v>0</v>
      </c>
      <c r="T64" s="14">
        <f>SUM(F64:S64)</f>
        <v>6</v>
      </c>
      <c r="U64" s="14">
        <f>T64+E64</f>
        <v>6</v>
      </c>
      <c r="V64" s="14">
        <f>U64+ЗДО!Y66</f>
        <v>12</v>
      </c>
      <c r="W64" s="24"/>
      <c r="X64" s="24"/>
      <c r="Y64" s="29"/>
      <c r="Z64" s="24"/>
      <c r="AA64" s="24"/>
    </row>
    <row r="65" spans="1:27" ht="12.75">
      <c r="A65" s="57"/>
      <c r="B65" s="49"/>
      <c r="C65" s="17" t="s">
        <v>13</v>
      </c>
      <c r="D65" s="7">
        <f>D53</f>
        <v>0</v>
      </c>
      <c r="E65" s="14">
        <f t="shared" si="15"/>
        <v>0</v>
      </c>
      <c r="F65" s="7">
        <f>F53</f>
        <v>2</v>
      </c>
      <c r="G65" s="7">
        <f aca="true" t="shared" si="31" ref="G65:S65">G53</f>
        <v>2</v>
      </c>
      <c r="H65" s="7">
        <f t="shared" si="31"/>
        <v>0</v>
      </c>
      <c r="I65" s="7">
        <f t="shared" si="31"/>
        <v>0</v>
      </c>
      <c r="J65" s="7">
        <f t="shared" si="31"/>
        <v>0</v>
      </c>
      <c r="K65" s="7">
        <f t="shared" si="31"/>
        <v>0</v>
      </c>
      <c r="L65" s="7">
        <f t="shared" si="31"/>
        <v>0</v>
      </c>
      <c r="M65" s="7">
        <f t="shared" si="31"/>
        <v>1</v>
      </c>
      <c r="N65" s="7">
        <f t="shared" si="31"/>
        <v>1</v>
      </c>
      <c r="O65" s="7">
        <f t="shared" si="31"/>
        <v>0</v>
      </c>
      <c r="P65" s="7">
        <f t="shared" si="31"/>
        <v>2</v>
      </c>
      <c r="Q65" s="7">
        <f t="shared" si="31"/>
        <v>0</v>
      </c>
      <c r="R65" s="7">
        <f t="shared" si="31"/>
        <v>0</v>
      </c>
      <c r="S65" s="7">
        <f t="shared" si="31"/>
        <v>0</v>
      </c>
      <c r="T65" s="14">
        <f>SUM(F65:S65)</f>
        <v>8</v>
      </c>
      <c r="U65" s="14">
        <f>T65+E65</f>
        <v>8</v>
      </c>
      <c r="V65" s="14">
        <f>U65+ЗДО!Y67</f>
        <v>17</v>
      </c>
      <c r="W65" s="24"/>
      <c r="X65" s="24"/>
      <c r="Y65" s="29"/>
      <c r="Z65" s="24"/>
      <c r="AA65" s="24"/>
    </row>
    <row r="66" spans="1:89" s="38" customFormat="1" ht="12.75">
      <c r="A66" s="57"/>
      <c r="B66" s="81" t="s">
        <v>8</v>
      </c>
      <c r="C66" s="41" t="s">
        <v>12</v>
      </c>
      <c r="D66" s="14">
        <f>D60+D58+D56+D54+D46</f>
        <v>6</v>
      </c>
      <c r="E66" s="14">
        <f>E62+E60+E58+E56+E54</f>
        <v>6</v>
      </c>
      <c r="F66" s="14">
        <f aca="true" t="shared" si="32" ref="F66:S66">F60+F58+F56+F54+F46</f>
        <v>12</v>
      </c>
      <c r="G66" s="14">
        <f t="shared" si="32"/>
        <v>7</v>
      </c>
      <c r="H66" s="14">
        <f t="shared" si="32"/>
        <v>4</v>
      </c>
      <c r="I66" s="14">
        <f t="shared" si="32"/>
        <v>1</v>
      </c>
      <c r="J66" s="14">
        <f t="shared" si="32"/>
        <v>2</v>
      </c>
      <c r="K66" s="14">
        <f t="shared" si="32"/>
        <v>2</v>
      </c>
      <c r="L66" s="14">
        <f t="shared" si="32"/>
        <v>1</v>
      </c>
      <c r="M66" s="14">
        <f t="shared" si="32"/>
        <v>3</v>
      </c>
      <c r="N66" s="14">
        <f t="shared" si="32"/>
        <v>2</v>
      </c>
      <c r="O66" s="14">
        <f t="shared" si="32"/>
        <v>2</v>
      </c>
      <c r="P66" s="14">
        <f t="shared" si="32"/>
        <v>5</v>
      </c>
      <c r="Q66" s="14">
        <f t="shared" si="32"/>
        <v>2</v>
      </c>
      <c r="R66" s="14">
        <f t="shared" si="32"/>
        <v>1</v>
      </c>
      <c r="S66" s="14">
        <f t="shared" si="32"/>
        <v>3</v>
      </c>
      <c r="T66" s="14">
        <f>SUM(F66:S66)</f>
        <v>47</v>
      </c>
      <c r="U66" s="14">
        <f>T66+E66</f>
        <v>53</v>
      </c>
      <c r="V66" s="14">
        <f>U66+ЗДО!Y68</f>
        <v>127</v>
      </c>
      <c r="W66" s="42">
        <f>D66+F66+L66+M66+S66+G66</f>
        <v>32</v>
      </c>
      <c r="X66" s="42">
        <f>H66+I66+J66+K66+N66+O66+P66+Q66+R66</f>
        <v>21</v>
      </c>
      <c r="Y66" s="43"/>
      <c r="Z66" s="42">
        <f>W66+ЗДО!Z68</f>
        <v>96</v>
      </c>
      <c r="AA66" s="42">
        <f>X66+ЗДО!AA68</f>
        <v>31</v>
      </c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</row>
    <row r="67" spans="1:89" s="38" customFormat="1" ht="12.75">
      <c r="A67" s="57"/>
      <c r="B67" s="81"/>
      <c r="C67" s="41" t="s">
        <v>13</v>
      </c>
      <c r="D67" s="14">
        <f>D63+D61+D59+D57+D55</f>
        <v>130</v>
      </c>
      <c r="E67" s="14">
        <f>E63+E61+E59+E57+E55</f>
        <v>130</v>
      </c>
      <c r="F67" s="14">
        <f aca="true" t="shared" si="33" ref="F67:S67">F55+F63+F61+F59+F57</f>
        <v>212</v>
      </c>
      <c r="G67" s="14">
        <f t="shared" si="33"/>
        <v>125</v>
      </c>
      <c r="H67" s="14">
        <f t="shared" si="33"/>
        <v>88</v>
      </c>
      <c r="I67" s="14">
        <f t="shared" si="33"/>
        <v>20</v>
      </c>
      <c r="J67" s="14">
        <f t="shared" si="33"/>
        <v>29</v>
      </c>
      <c r="K67" s="14">
        <f t="shared" si="33"/>
        <v>20</v>
      </c>
      <c r="L67" s="14">
        <f t="shared" si="33"/>
        <v>10</v>
      </c>
      <c r="M67" s="14">
        <f t="shared" si="33"/>
        <v>75</v>
      </c>
      <c r="N67" s="14">
        <f t="shared" si="33"/>
        <v>36</v>
      </c>
      <c r="O67" s="14">
        <f t="shared" si="33"/>
        <v>26</v>
      </c>
      <c r="P67" s="14">
        <f t="shared" si="33"/>
        <v>90</v>
      </c>
      <c r="Q67" s="14">
        <f t="shared" si="33"/>
        <v>45</v>
      </c>
      <c r="R67" s="14">
        <f t="shared" si="33"/>
        <v>15</v>
      </c>
      <c r="S67" s="14">
        <f t="shared" si="33"/>
        <v>50</v>
      </c>
      <c r="T67" s="14">
        <f>SUM(F67:S67)</f>
        <v>841</v>
      </c>
      <c r="U67" s="14">
        <f>T67+E67</f>
        <v>971</v>
      </c>
      <c r="V67" s="14">
        <f>U67+ЗДО!Y69</f>
        <v>2393</v>
      </c>
      <c r="W67" s="42">
        <f>D67+F67+L67+M67+S67+G67</f>
        <v>602</v>
      </c>
      <c r="X67" s="42">
        <f>H67+I67+J67+K67+N67+O67+P67+Q67+R67</f>
        <v>369</v>
      </c>
      <c r="Y67" s="43"/>
      <c r="Z67" s="42">
        <f>W67+ЗДО!Z69</f>
        <v>1859</v>
      </c>
      <c r="AA67" s="42">
        <f>X67+ЗДО!AA69</f>
        <v>534</v>
      </c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</row>
    <row r="68" spans="25:26" ht="12.75">
      <c r="Y68" s="29"/>
      <c r="Z68" s="29"/>
    </row>
    <row r="69" spans="2:39" ht="15.75">
      <c r="B69" s="3" t="s">
        <v>72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S69" s="3"/>
      <c r="T69" s="3"/>
      <c r="U69" s="3"/>
      <c r="V69" s="3"/>
      <c r="W69" s="3"/>
      <c r="X69" s="3"/>
      <c r="Y69" s="3"/>
      <c r="Z69" s="3"/>
      <c r="AA69" s="3"/>
      <c r="AB69" s="32"/>
      <c r="AC69" s="32"/>
      <c r="AD69" s="32"/>
      <c r="AE69" s="32"/>
      <c r="AF69" s="32"/>
      <c r="AG69" s="33"/>
      <c r="AH69" s="34"/>
      <c r="AI69" s="35"/>
      <c r="AJ69" s="36"/>
      <c r="AK69" s="35"/>
      <c r="AL69" s="35"/>
      <c r="AM69" s="35"/>
    </row>
  </sheetData>
  <sheetProtection/>
  <mergeCells count="62">
    <mergeCell ref="Z7:AA7"/>
    <mergeCell ref="Z8:Z9"/>
    <mergeCell ref="AA8:AA9"/>
    <mergeCell ref="B52:B53"/>
    <mergeCell ref="W7:X7"/>
    <mergeCell ref="W8:W9"/>
    <mergeCell ref="X8:X9"/>
    <mergeCell ref="B66:B67"/>
    <mergeCell ref="B56:B57"/>
    <mergeCell ref="B58:B59"/>
    <mergeCell ref="B60:B61"/>
    <mergeCell ref="B62:B63"/>
    <mergeCell ref="A48:A53"/>
    <mergeCell ref="B64:B65"/>
    <mergeCell ref="T7:T8"/>
    <mergeCell ref="A7:C8"/>
    <mergeCell ref="D7:D8"/>
    <mergeCell ref="F7:F8"/>
    <mergeCell ref="G7:G8"/>
    <mergeCell ref="H7:H8"/>
    <mergeCell ref="I7:I8"/>
    <mergeCell ref="A42:A47"/>
    <mergeCell ref="B42:B43"/>
    <mergeCell ref="B44:B45"/>
    <mergeCell ref="B46:B47"/>
    <mergeCell ref="A54:A67"/>
    <mergeCell ref="N7:N8"/>
    <mergeCell ref="B54:B55"/>
    <mergeCell ref="A26:A33"/>
    <mergeCell ref="B26:B27"/>
    <mergeCell ref="B28:B29"/>
    <mergeCell ref="B30:B31"/>
    <mergeCell ref="B32:B33"/>
    <mergeCell ref="A34:A41"/>
    <mergeCell ref="B34:B35"/>
    <mergeCell ref="B36:B37"/>
    <mergeCell ref="B38:B39"/>
    <mergeCell ref="B40:B41"/>
    <mergeCell ref="A10:A17"/>
    <mergeCell ref="B10:B11"/>
    <mergeCell ref="B12:B13"/>
    <mergeCell ref="B14:B15"/>
    <mergeCell ref="B16:B17"/>
    <mergeCell ref="A18:A25"/>
    <mergeCell ref="B18:B19"/>
    <mergeCell ref="B20:B21"/>
    <mergeCell ref="B22:B23"/>
    <mergeCell ref="B24:B25"/>
    <mergeCell ref="A6:Y6"/>
    <mergeCell ref="E7:E9"/>
    <mergeCell ref="U7:U9"/>
    <mergeCell ref="V7:V9"/>
    <mergeCell ref="A9:C9"/>
    <mergeCell ref="J7:J8"/>
    <mergeCell ref="K7:K8"/>
    <mergeCell ref="L7:L8"/>
    <mergeCell ref="M7:M8"/>
    <mergeCell ref="S7:S8"/>
    <mergeCell ref="O7:O8"/>
    <mergeCell ref="P7:P8"/>
    <mergeCell ref="Q7:Q8"/>
    <mergeCell ref="R7:R8"/>
  </mergeCells>
  <printOptions/>
  <pageMargins left="0.3937007874015748" right="0.3937007874015748" top="0.1968503937007874" bottom="0.1968503937007874" header="0" footer="0"/>
  <pageSetup fitToHeight="0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2020-11-13T11:29:53Z</cp:lastPrinted>
  <dcterms:created xsi:type="dcterms:W3CDTF">1996-10-08T23:32:33Z</dcterms:created>
  <dcterms:modified xsi:type="dcterms:W3CDTF">2020-11-19T08:15:34Z</dcterms:modified>
  <cp:category/>
  <cp:version/>
  <cp:contentType/>
  <cp:contentStatus/>
</cp:coreProperties>
</file>