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<sst xmlns="http://schemas.openxmlformats.org/spreadsheetml/2006/main" count="55" uniqueCount="36">
  <si>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30.10.2017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</si>
  <si>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</si>
  <si>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</si>
  <si>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</si>
  <si>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</si>
  <si>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</si>
  <si>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</si>
  <si>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</si>
  <si>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</si>
  <si>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</si>
  <si>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</si>
  <si>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січень-жовтень</t>
  </si>
  <si>
    <t>виконання по доходах за 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</si>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</sst>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36" xfId="334" applyFont="1" applyBorder="1">
      <alignment/>
      <protection/>
    </xf>
    <xf numFmtId="1" fontId="4" fillId="0" borderId="37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40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8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3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7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40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8" applyNumberFormat="1" applyFont="1" applyBorder="1" applyAlignment="1">
      <alignment vertical="center" wrapText="1"/>
      <protection/>
    </xf>
    <xf numFmtId="1" fontId="4" fillId="0" borderId="40" xfId="337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37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9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4" fontId="4" fillId="0" borderId="47" xfId="338" applyNumberFormat="1" applyFont="1" applyBorder="1" applyAlignment="1">
      <alignment vertical="center" wrapText="1"/>
      <protection/>
    </xf>
    <xf numFmtId="1" fontId="0" fillId="0" borderId="46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" fontId="4" fillId="0" borderId="46" xfId="337" applyNumberFormat="1" applyFont="1" applyFill="1" applyBorder="1" applyAlignment="1">
      <alignment vertical="center" wrapText="1"/>
      <protection/>
    </xf>
    <xf numFmtId="174" fontId="0" fillId="0" borderId="46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4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horizontal="center"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36" xfId="336" applyFont="1" applyBorder="1">
      <alignment/>
      <protection/>
    </xf>
    <xf numFmtId="0" fontId="4" fillId="0" borderId="37" xfId="336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6" xfId="340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6" xfId="338" applyNumberFormat="1" applyFont="1" applyBorder="1" applyAlignment="1">
      <alignment vertical="center" wrapText="1"/>
      <protection/>
    </xf>
    <xf numFmtId="174" fontId="6" fillId="0" borderId="55" xfId="0" applyNumberFormat="1" applyFont="1" applyFill="1" applyBorder="1" applyAlignment="1">
      <alignment vertical="center"/>
    </xf>
    <xf numFmtId="1" fontId="8" fillId="0" borderId="55" xfId="337" applyNumberFormat="1" applyFont="1" applyFill="1" applyBorder="1" applyAlignment="1">
      <alignment vertical="center" wrapText="1"/>
      <protection/>
    </xf>
    <xf numFmtId="172" fontId="6" fillId="0" borderId="5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4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43038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3" t="s">
        <v>14</v>
      </c>
      <c r="M9" s="34" t="s">
        <v>15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16</v>
      </c>
      <c r="C10" s="40">
        <v>39719631</v>
      </c>
      <c r="D10" s="41">
        <v>42162662.47</v>
      </c>
      <c r="E10" s="42">
        <f aca="true" t="shared" si="0" ref="E10:E29">D10/C10*100</f>
        <v>106.15069024684544</v>
      </c>
      <c r="F10" s="43">
        <v>37764231</v>
      </c>
      <c r="G10" s="43">
        <v>29767675.91</v>
      </c>
      <c r="H10" s="44">
        <f aca="true" t="shared" si="1" ref="H10:H29">G10/F10*100</f>
        <v>78.82505514278843</v>
      </c>
      <c r="I10" s="45">
        <v>5549120</v>
      </c>
      <c r="J10" s="45">
        <v>3668350.93</v>
      </c>
      <c r="K10" s="46">
        <f aca="true" t="shared" si="2" ref="K10:K29">J10/I10*100</f>
        <v>66.10689496712993</v>
      </c>
      <c r="L10" s="47"/>
      <c r="M10" s="48"/>
      <c r="N10" s="49"/>
      <c r="O10" s="50">
        <v>14417401</v>
      </c>
      <c r="P10" s="50">
        <v>11374397.99</v>
      </c>
      <c r="Q10" s="51">
        <f aca="true" t="shared" si="3" ref="Q10:Q15">P10/O10*100</f>
        <v>78.89353975796331</v>
      </c>
      <c r="R10" s="52"/>
      <c r="S10" s="52"/>
      <c r="T10" s="46"/>
      <c r="U10" s="53">
        <v>15337010</v>
      </c>
      <c r="V10" s="53">
        <v>13617910.700000001</v>
      </c>
      <c r="W10" s="46">
        <f aca="true" t="shared" si="4" ref="W10:W18">V10/U10*100</f>
        <v>88.79117050846287</v>
      </c>
      <c r="X10" s="53"/>
      <c r="Y10" s="53"/>
      <c r="Z10" s="54"/>
    </row>
    <row r="11" spans="1:26" ht="39.75" customHeight="1">
      <c r="A11" s="18"/>
      <c r="B11" s="55" t="s">
        <v>17</v>
      </c>
      <c r="C11" s="40">
        <v>6534462</v>
      </c>
      <c r="D11" s="41">
        <v>7519981.82</v>
      </c>
      <c r="E11" s="56">
        <f t="shared" si="0"/>
        <v>115.08188156882694</v>
      </c>
      <c r="F11" s="57">
        <v>6622640</v>
      </c>
      <c r="G11" s="57">
        <v>5905632.260000001</v>
      </c>
      <c r="H11" s="58">
        <f t="shared" si="1"/>
        <v>89.17338493410483</v>
      </c>
      <c r="I11" s="59">
        <v>1772947</v>
      </c>
      <c r="J11" s="59">
        <v>1599205.27</v>
      </c>
      <c r="K11" s="58">
        <f t="shared" si="2"/>
        <v>90.20039910950524</v>
      </c>
      <c r="L11" s="60"/>
      <c r="M11" s="60"/>
      <c r="N11" s="58"/>
      <c r="O11" s="60">
        <v>2091197</v>
      </c>
      <c r="P11" s="60">
        <v>1913486.98</v>
      </c>
      <c r="Q11" s="58">
        <f t="shared" si="3"/>
        <v>91.50199526873844</v>
      </c>
      <c r="R11" s="61"/>
      <c r="S11" s="61"/>
      <c r="T11" s="58"/>
      <c r="U11" s="60">
        <v>1937377</v>
      </c>
      <c r="V11" s="60">
        <v>1658636.82</v>
      </c>
      <c r="W11" s="58">
        <f t="shared" si="4"/>
        <v>85.61249669011247</v>
      </c>
      <c r="X11" s="60">
        <v>687918</v>
      </c>
      <c r="Y11" s="60">
        <v>609643.77</v>
      </c>
      <c r="Z11" s="62">
        <f>Y11/X11*100</f>
        <v>88.62157553661919</v>
      </c>
    </row>
    <row r="12" spans="1:26" ht="25.5">
      <c r="A12" s="18"/>
      <c r="B12" s="63" t="s">
        <v>18</v>
      </c>
      <c r="C12" s="40">
        <v>7492841</v>
      </c>
      <c r="D12" s="41">
        <v>8918660.31</v>
      </c>
      <c r="E12" s="64">
        <f t="shared" si="0"/>
        <v>119.02908803216296</v>
      </c>
      <c r="F12" s="57">
        <v>7291888</v>
      </c>
      <c r="G12" s="57">
        <v>4600519.17</v>
      </c>
      <c r="H12" s="65">
        <f t="shared" si="1"/>
        <v>63.09091925163963</v>
      </c>
      <c r="I12" s="59">
        <v>1587654</v>
      </c>
      <c r="J12" s="59">
        <v>1465503.63</v>
      </c>
      <c r="K12" s="65">
        <f t="shared" si="2"/>
        <v>92.30623485973643</v>
      </c>
      <c r="L12" s="66"/>
      <c r="M12" s="66"/>
      <c r="N12" s="65"/>
      <c r="O12" s="67">
        <v>1736616</v>
      </c>
      <c r="P12" s="67">
        <v>1529855.39</v>
      </c>
      <c r="Q12" s="65">
        <f t="shared" si="3"/>
        <v>88.09405130437587</v>
      </c>
      <c r="R12" s="68"/>
      <c r="S12" s="68"/>
      <c r="T12" s="65"/>
      <c r="U12" s="67">
        <v>2339320</v>
      </c>
      <c r="V12" s="67">
        <v>750591.35</v>
      </c>
      <c r="W12" s="65">
        <f t="shared" si="4"/>
        <v>32.08587751996306</v>
      </c>
      <c r="X12" s="67">
        <v>584520</v>
      </c>
      <c r="Y12" s="67">
        <v>497677.39</v>
      </c>
      <c r="Z12" s="69">
        <f>Y12/X12*100</f>
        <v>85.14291897625402</v>
      </c>
    </row>
    <row r="13" spans="1:26" ht="25.5">
      <c r="A13" s="18"/>
      <c r="B13" s="63" t="s">
        <v>19</v>
      </c>
      <c r="C13" s="40">
        <v>14166535</v>
      </c>
      <c r="D13" s="41">
        <v>14396396.17</v>
      </c>
      <c r="E13" s="64">
        <f t="shared" si="0"/>
        <v>101.6225645155996</v>
      </c>
      <c r="F13" s="57">
        <v>13919986</v>
      </c>
      <c r="G13" s="57">
        <v>12298579.860000001</v>
      </c>
      <c r="H13" s="65">
        <f t="shared" si="1"/>
        <v>88.35195567007037</v>
      </c>
      <c r="I13" s="59">
        <v>2655650</v>
      </c>
      <c r="J13" s="59">
        <v>2451989.37</v>
      </c>
      <c r="K13" s="65">
        <f t="shared" si="2"/>
        <v>92.33104400052719</v>
      </c>
      <c r="L13" s="70"/>
      <c r="M13" s="70"/>
      <c r="N13" s="65"/>
      <c r="O13" s="67">
        <v>3606579</v>
      </c>
      <c r="P13" s="67">
        <v>3070769.18</v>
      </c>
      <c r="Q13" s="65">
        <f t="shared" si="3"/>
        <v>85.14354406211537</v>
      </c>
      <c r="R13" s="68"/>
      <c r="S13" s="68"/>
      <c r="T13" s="65"/>
      <c r="U13" s="67">
        <v>6900697</v>
      </c>
      <c r="V13" s="67">
        <v>6180835.71</v>
      </c>
      <c r="W13" s="65">
        <f t="shared" si="4"/>
        <v>89.56828143591872</v>
      </c>
      <c r="X13" s="67"/>
      <c r="Y13" s="67"/>
      <c r="Z13" s="69"/>
    </row>
    <row r="14" spans="1:26" ht="25.5">
      <c r="A14" s="18"/>
      <c r="B14" s="63" t="s">
        <v>20</v>
      </c>
      <c r="C14" s="40">
        <v>9204018</v>
      </c>
      <c r="D14" s="41">
        <v>11644343.39</v>
      </c>
      <c r="E14" s="64">
        <f t="shared" si="0"/>
        <v>126.51369640954636</v>
      </c>
      <c r="F14" s="57">
        <v>9923144</v>
      </c>
      <c r="G14" s="57">
        <v>8250536.48</v>
      </c>
      <c r="H14" s="65">
        <f t="shared" si="1"/>
        <v>83.14437924109536</v>
      </c>
      <c r="I14" s="59">
        <v>1889711</v>
      </c>
      <c r="J14" s="59">
        <v>1793431.39</v>
      </c>
      <c r="K14" s="65">
        <f t="shared" si="2"/>
        <v>94.90506167345166</v>
      </c>
      <c r="L14" s="71">
        <v>651239</v>
      </c>
      <c r="M14" s="71">
        <v>571367.59</v>
      </c>
      <c r="N14" s="65">
        <f>M14/L14*100</f>
        <v>87.73546885244895</v>
      </c>
      <c r="O14" s="67">
        <v>3793681</v>
      </c>
      <c r="P14" s="67">
        <v>3256223.63</v>
      </c>
      <c r="Q14" s="65">
        <f t="shared" si="3"/>
        <v>85.83282648172053</v>
      </c>
      <c r="R14" s="68"/>
      <c r="S14" s="68"/>
      <c r="T14" s="65"/>
      <c r="U14" s="67">
        <v>2579744</v>
      </c>
      <c r="V14" s="67">
        <v>1851618.61</v>
      </c>
      <c r="W14" s="65">
        <f t="shared" si="4"/>
        <v>71.77528506704542</v>
      </c>
      <c r="X14" s="67">
        <v>856037</v>
      </c>
      <c r="Y14" s="67">
        <v>662680.33</v>
      </c>
      <c r="Z14" s="69">
        <f>Y14/X14*100</f>
        <v>77.41258029734695</v>
      </c>
    </row>
    <row r="15" spans="1:26" ht="25.5">
      <c r="A15" s="18"/>
      <c r="B15" s="63" t="s">
        <v>21</v>
      </c>
      <c r="C15" s="40">
        <v>2517560</v>
      </c>
      <c r="D15" s="41">
        <v>2642741.14</v>
      </c>
      <c r="E15" s="64">
        <f t="shared" si="0"/>
        <v>104.97232002415038</v>
      </c>
      <c r="F15" s="57">
        <v>2538572</v>
      </c>
      <c r="G15" s="57">
        <v>2053670.82</v>
      </c>
      <c r="H15" s="65">
        <f t="shared" si="1"/>
        <v>80.89866350058223</v>
      </c>
      <c r="I15" s="59">
        <v>580713</v>
      </c>
      <c r="J15" s="59">
        <v>558903.75</v>
      </c>
      <c r="K15" s="65">
        <f t="shared" si="2"/>
        <v>96.24440127911723</v>
      </c>
      <c r="L15" s="72"/>
      <c r="M15" s="73"/>
      <c r="N15" s="74"/>
      <c r="O15" s="67">
        <v>1307802</v>
      </c>
      <c r="P15" s="67">
        <v>1178008.73</v>
      </c>
      <c r="Q15" s="65">
        <f t="shared" si="3"/>
        <v>90.07546478748311</v>
      </c>
      <c r="R15" s="68"/>
      <c r="S15" s="68"/>
      <c r="T15" s="65"/>
      <c r="U15" s="67">
        <v>88438</v>
      </c>
      <c r="V15" s="67">
        <v>56986.85</v>
      </c>
      <c r="W15" s="65">
        <f t="shared" si="4"/>
        <v>64.43706325335263</v>
      </c>
      <c r="X15" s="67">
        <v>347119</v>
      </c>
      <c r="Y15" s="67">
        <v>245925.6</v>
      </c>
      <c r="Z15" s="69">
        <f>Y15/X15*100</f>
        <v>70.84763438474991</v>
      </c>
    </row>
    <row r="16" spans="1:26" ht="25.5">
      <c r="A16" s="18"/>
      <c r="B16" s="63" t="s">
        <v>22</v>
      </c>
      <c r="C16" s="40">
        <v>2635646</v>
      </c>
      <c r="D16" s="41">
        <v>3124068.78</v>
      </c>
      <c r="E16" s="64">
        <f t="shared" si="0"/>
        <v>118.53142569222118</v>
      </c>
      <c r="F16" s="57">
        <v>2786645</v>
      </c>
      <c r="G16" s="57">
        <v>2038449.06</v>
      </c>
      <c r="H16" s="65">
        <f t="shared" si="1"/>
        <v>73.15065464025737</v>
      </c>
      <c r="I16" s="59">
        <v>1076735</v>
      </c>
      <c r="J16" s="59">
        <v>829118.24</v>
      </c>
      <c r="K16" s="65">
        <f t="shared" si="2"/>
        <v>77.00299888087598</v>
      </c>
      <c r="L16" s="72"/>
      <c r="M16" s="73"/>
      <c r="N16" s="75"/>
      <c r="O16" s="76"/>
      <c r="P16" s="76"/>
      <c r="Q16" s="65"/>
      <c r="R16" s="68"/>
      <c r="S16" s="68"/>
      <c r="T16" s="65"/>
      <c r="U16" s="67">
        <v>1102113</v>
      </c>
      <c r="V16" s="67">
        <v>878978.51</v>
      </c>
      <c r="W16" s="65">
        <f t="shared" si="4"/>
        <v>79.75393720970536</v>
      </c>
      <c r="X16" s="67">
        <v>292650</v>
      </c>
      <c r="Y16" s="67">
        <v>244376.56</v>
      </c>
      <c r="Z16" s="69">
        <f>Y16/X16*100</f>
        <v>83.50471894754826</v>
      </c>
    </row>
    <row r="17" spans="1:26" ht="26.25" thickBot="1">
      <c r="A17" s="77"/>
      <c r="B17" s="78" t="s">
        <v>23</v>
      </c>
      <c r="C17" s="40">
        <v>25080915</v>
      </c>
      <c r="D17" s="41">
        <v>25907667.279999997</v>
      </c>
      <c r="E17" s="79">
        <f t="shared" si="0"/>
        <v>103.29634018535607</v>
      </c>
      <c r="F17" s="57">
        <v>20778698</v>
      </c>
      <c r="G17" s="57">
        <v>16278343.050000003</v>
      </c>
      <c r="H17" s="80">
        <f t="shared" si="1"/>
        <v>78.3414969022602</v>
      </c>
      <c r="I17" s="81">
        <v>3484919</v>
      </c>
      <c r="J17" s="81">
        <v>2250843.87</v>
      </c>
      <c r="K17" s="80">
        <f t="shared" si="2"/>
        <v>64.58812586461838</v>
      </c>
      <c r="L17" s="82"/>
      <c r="M17" s="83"/>
      <c r="N17" s="84"/>
      <c r="O17" s="85">
        <v>6758178</v>
      </c>
      <c r="P17" s="85">
        <v>5398895.1000000015</v>
      </c>
      <c r="Q17" s="80">
        <f>P17/O17*100</f>
        <v>79.8868437617358</v>
      </c>
      <c r="R17" s="86"/>
      <c r="S17" s="86"/>
      <c r="T17" s="80"/>
      <c r="U17" s="85">
        <v>7121960</v>
      </c>
      <c r="V17" s="85">
        <v>6036676.01</v>
      </c>
      <c r="W17" s="80">
        <f t="shared" si="4"/>
        <v>84.76144221534521</v>
      </c>
      <c r="X17" s="85">
        <v>1993569</v>
      </c>
      <c r="Y17" s="85">
        <v>1343092.37</v>
      </c>
      <c r="Z17" s="87">
        <f>Y17/X17*100</f>
        <v>67.37125075680852</v>
      </c>
    </row>
    <row r="18" spans="1:26" ht="26.25" thickBot="1">
      <c r="A18" s="88"/>
      <c r="B18" s="89" t="s">
        <v>24</v>
      </c>
      <c r="C18" s="90">
        <f>SUM(C11:C17)</f>
        <v>67631977</v>
      </c>
      <c r="D18" s="91">
        <f>SUM(D11:D17)</f>
        <v>74153858.89</v>
      </c>
      <c r="E18" s="92">
        <f t="shared" si="0"/>
        <v>109.64319273115437</v>
      </c>
      <c r="F18" s="93">
        <f>SUM(F11:F17)</f>
        <v>63861573</v>
      </c>
      <c r="G18" s="93">
        <f>SUM(G11:G17)</f>
        <v>51425730.7</v>
      </c>
      <c r="H18" s="94">
        <f t="shared" si="1"/>
        <v>80.5268775637581</v>
      </c>
      <c r="I18" s="93">
        <f>SUM(I11:I17)</f>
        <v>13048329</v>
      </c>
      <c r="J18" s="93">
        <f>SUM(J11:J17)</f>
        <v>10948995.52</v>
      </c>
      <c r="K18" s="94">
        <f t="shared" si="2"/>
        <v>83.91109329018298</v>
      </c>
      <c r="L18" s="95">
        <f>SUM(L11:L17)</f>
        <v>651239</v>
      </c>
      <c r="M18" s="93">
        <f>SUM(M11:M17)</f>
        <v>571367.59</v>
      </c>
      <c r="N18" s="94">
        <f>M18/L18*100</f>
        <v>87.73546885244895</v>
      </c>
      <c r="O18" s="93">
        <f>SUM(O11:O17)</f>
        <v>19294053</v>
      </c>
      <c r="P18" s="93">
        <f>SUM(P11:P17)</f>
        <v>16347239.010000002</v>
      </c>
      <c r="Q18" s="94">
        <f>P18/O18*100</f>
        <v>84.7268275359252</v>
      </c>
      <c r="R18" s="96">
        <f>SUM(R11:R17)</f>
        <v>0</v>
      </c>
      <c r="S18" s="96">
        <f>SUM(S11:S17)</f>
        <v>0</v>
      </c>
      <c r="T18" s="94"/>
      <c r="U18" s="93">
        <f>SUM(U11:U17)</f>
        <v>22069649</v>
      </c>
      <c r="V18" s="93">
        <f>SUM(V11:V17)</f>
        <v>17414323.86</v>
      </c>
      <c r="W18" s="94">
        <f t="shared" si="4"/>
        <v>78.90621124060469</v>
      </c>
      <c r="X18" s="93">
        <f>SUM(X11:X17)</f>
        <v>4761813</v>
      </c>
      <c r="Y18" s="93">
        <f>SUM(Y11:Y17)</f>
        <v>3603396.0200000005</v>
      </c>
      <c r="Z18" s="54">
        <f>Y18/X18*100</f>
        <v>75.67277463436722</v>
      </c>
    </row>
    <row r="19" spans="1:26" ht="25.5">
      <c r="A19" s="18"/>
      <c r="B19" s="55" t="s">
        <v>25</v>
      </c>
      <c r="C19" s="97">
        <v>1085787</v>
      </c>
      <c r="D19" s="97">
        <v>1118506.8</v>
      </c>
      <c r="E19" s="98">
        <f t="shared" si="0"/>
        <v>103.0134639666896</v>
      </c>
      <c r="F19" s="71">
        <v>1066451</v>
      </c>
      <c r="G19" s="71">
        <v>719078.47</v>
      </c>
      <c r="H19" s="58">
        <f t="shared" si="1"/>
        <v>67.42723950748791</v>
      </c>
      <c r="I19" s="99">
        <v>681101</v>
      </c>
      <c r="J19" s="99">
        <v>661958.15</v>
      </c>
      <c r="K19" s="58">
        <f t="shared" si="2"/>
        <v>97.18942565052761</v>
      </c>
      <c r="L19" s="100"/>
      <c r="M19" s="101"/>
      <c r="N19" s="102"/>
      <c r="O19" s="103"/>
      <c r="P19" s="103"/>
      <c r="Q19" s="58"/>
      <c r="R19" s="104"/>
      <c r="S19" s="104"/>
      <c r="T19" s="58"/>
      <c r="U19" s="60">
        <v>100</v>
      </c>
      <c r="V19" s="60">
        <v>0</v>
      </c>
      <c r="W19" s="58"/>
      <c r="X19" s="105"/>
      <c r="Y19" s="105"/>
      <c r="Z19" s="62"/>
    </row>
    <row r="20" spans="1:26" ht="25.5">
      <c r="A20" s="18"/>
      <c r="B20" s="63" t="s">
        <v>26</v>
      </c>
      <c r="C20" s="97">
        <v>4264595</v>
      </c>
      <c r="D20" s="97">
        <v>4488691.99</v>
      </c>
      <c r="E20" s="106">
        <f t="shared" si="0"/>
        <v>105.25482466682065</v>
      </c>
      <c r="F20" s="71">
        <v>4506867</v>
      </c>
      <c r="G20" s="71">
        <v>4304082.93</v>
      </c>
      <c r="H20" s="65">
        <f t="shared" si="1"/>
        <v>95.50055348870956</v>
      </c>
      <c r="I20" s="99">
        <v>946004</v>
      </c>
      <c r="J20" s="99">
        <v>925090.48</v>
      </c>
      <c r="K20" s="65">
        <f t="shared" si="2"/>
        <v>97.78927784660529</v>
      </c>
      <c r="L20" s="107"/>
      <c r="M20" s="73"/>
      <c r="N20" s="75"/>
      <c r="O20" s="67">
        <v>2106124</v>
      </c>
      <c r="P20" s="67">
        <v>2040660.24</v>
      </c>
      <c r="Q20" s="65">
        <f>P20/O20*100</f>
        <v>96.89174236654632</v>
      </c>
      <c r="R20" s="68"/>
      <c r="S20" s="68"/>
      <c r="T20" s="65"/>
      <c r="U20" s="67">
        <v>611999</v>
      </c>
      <c r="V20" s="67">
        <v>567088.77</v>
      </c>
      <c r="W20" s="65">
        <f aca="true" t="shared" si="5" ref="W20:W27">V20/U20*100</f>
        <v>92.66171513352145</v>
      </c>
      <c r="X20" s="67">
        <v>604356</v>
      </c>
      <c r="Y20" s="67">
        <v>567174.39</v>
      </c>
      <c r="Z20" s="69">
        <f aca="true" t="shared" si="6" ref="Z20:Z29">Y20/X20*100</f>
        <v>93.84773047673887</v>
      </c>
    </row>
    <row r="21" spans="1:26" ht="25.5">
      <c r="A21" s="18"/>
      <c r="B21" s="63" t="s">
        <v>27</v>
      </c>
      <c r="C21" s="97">
        <v>810854</v>
      </c>
      <c r="D21" s="97">
        <v>998724.14</v>
      </c>
      <c r="E21" s="106">
        <f t="shared" si="0"/>
        <v>123.1694164424175</v>
      </c>
      <c r="F21" s="71">
        <v>870581</v>
      </c>
      <c r="G21" s="71">
        <v>712657.1</v>
      </c>
      <c r="H21" s="65">
        <f t="shared" si="1"/>
        <v>81.85994180897585</v>
      </c>
      <c r="I21" s="99">
        <v>369287</v>
      </c>
      <c r="J21" s="99">
        <v>333401.37</v>
      </c>
      <c r="K21" s="65">
        <f t="shared" si="2"/>
        <v>90.28245510944062</v>
      </c>
      <c r="L21" s="107"/>
      <c r="M21" s="73"/>
      <c r="N21" s="75"/>
      <c r="O21" s="76"/>
      <c r="P21" s="76"/>
      <c r="Q21" s="65"/>
      <c r="R21" s="68"/>
      <c r="S21" s="68"/>
      <c r="T21" s="65"/>
      <c r="U21" s="67">
        <v>12980</v>
      </c>
      <c r="V21" s="67">
        <v>12606.21</v>
      </c>
      <c r="W21" s="65">
        <f t="shared" si="5"/>
        <v>97.12026194144838</v>
      </c>
      <c r="X21" s="67">
        <v>488314</v>
      </c>
      <c r="Y21" s="67">
        <v>366649.52</v>
      </c>
      <c r="Z21" s="69">
        <f t="shared" si="6"/>
        <v>75.08478560925963</v>
      </c>
    </row>
    <row r="22" spans="1:26" ht="25.5">
      <c r="A22" s="18"/>
      <c r="B22" s="63" t="s">
        <v>28</v>
      </c>
      <c r="C22" s="97">
        <v>2121736</v>
      </c>
      <c r="D22" s="97">
        <v>2556314.98</v>
      </c>
      <c r="E22" s="106">
        <f t="shared" si="0"/>
        <v>120.48223624428299</v>
      </c>
      <c r="F22" s="71">
        <v>2023946</v>
      </c>
      <c r="G22" s="71">
        <v>1577075.36</v>
      </c>
      <c r="H22" s="65">
        <f t="shared" si="1"/>
        <v>77.92082199821537</v>
      </c>
      <c r="I22" s="99">
        <v>786434</v>
      </c>
      <c r="J22" s="99">
        <v>657421.97</v>
      </c>
      <c r="K22" s="65">
        <f t="shared" si="2"/>
        <v>83.59531378348342</v>
      </c>
      <c r="L22" s="107"/>
      <c r="M22" s="73"/>
      <c r="N22" s="75"/>
      <c r="O22" s="67"/>
      <c r="P22" s="67"/>
      <c r="Q22" s="65"/>
      <c r="R22" s="68"/>
      <c r="S22" s="68"/>
      <c r="T22" s="65"/>
      <c r="U22" s="67">
        <v>734709</v>
      </c>
      <c r="V22" s="67">
        <v>577075.62</v>
      </c>
      <c r="W22" s="65">
        <f t="shared" si="5"/>
        <v>78.54478711979846</v>
      </c>
      <c r="X22" s="67">
        <v>418071</v>
      </c>
      <c r="Y22" s="67">
        <v>271185.99</v>
      </c>
      <c r="Z22" s="69">
        <f t="shared" si="6"/>
        <v>64.8660131891473</v>
      </c>
    </row>
    <row r="23" spans="1:26" ht="27.75" customHeight="1">
      <c r="A23" s="18"/>
      <c r="B23" s="63" t="s">
        <v>29</v>
      </c>
      <c r="C23" s="97">
        <v>2257487</v>
      </c>
      <c r="D23" s="97">
        <v>2887417.84</v>
      </c>
      <c r="E23" s="106">
        <f t="shared" si="0"/>
        <v>127.90407386620608</v>
      </c>
      <c r="F23" s="71">
        <v>2606346</v>
      </c>
      <c r="G23" s="71">
        <v>2287114.06</v>
      </c>
      <c r="H23" s="65">
        <f t="shared" si="1"/>
        <v>87.75174362881981</v>
      </c>
      <c r="I23" s="99">
        <v>1295469</v>
      </c>
      <c r="J23" s="99">
        <v>1216055.5</v>
      </c>
      <c r="K23" s="65">
        <f t="shared" si="2"/>
        <v>93.86990348669092</v>
      </c>
      <c r="L23" s="107"/>
      <c r="M23" s="73"/>
      <c r="N23" s="75"/>
      <c r="O23" s="67"/>
      <c r="P23" s="67"/>
      <c r="Q23" s="65"/>
      <c r="R23" s="68"/>
      <c r="S23" s="68"/>
      <c r="T23" s="65"/>
      <c r="U23" s="67">
        <v>821440</v>
      </c>
      <c r="V23" s="67">
        <v>652321.41</v>
      </c>
      <c r="W23" s="65">
        <f t="shared" si="5"/>
        <v>79.4119363556681</v>
      </c>
      <c r="X23" s="67">
        <v>379137</v>
      </c>
      <c r="Y23" s="67">
        <v>337527.13</v>
      </c>
      <c r="Z23" s="69">
        <f t="shared" si="6"/>
        <v>89.0251096569314</v>
      </c>
    </row>
    <row r="24" spans="1:30" ht="25.5">
      <c r="A24" s="18"/>
      <c r="B24" s="63" t="s">
        <v>30</v>
      </c>
      <c r="C24" s="97">
        <v>1525737</v>
      </c>
      <c r="D24" s="97">
        <v>1308065.59</v>
      </c>
      <c r="E24" s="106">
        <f t="shared" si="0"/>
        <v>85.73335968125568</v>
      </c>
      <c r="F24" s="71">
        <v>1664799</v>
      </c>
      <c r="G24" s="71">
        <v>1259420.09</v>
      </c>
      <c r="H24" s="65">
        <f t="shared" si="1"/>
        <v>75.64997876620542</v>
      </c>
      <c r="I24" s="99">
        <v>768339</v>
      </c>
      <c r="J24" s="99">
        <v>677546.15</v>
      </c>
      <c r="K24" s="65">
        <f t="shared" si="2"/>
        <v>88.18323031890871</v>
      </c>
      <c r="L24" s="107"/>
      <c r="M24" s="73"/>
      <c r="N24" s="75"/>
      <c r="O24" s="76"/>
      <c r="P24" s="76"/>
      <c r="Q24" s="65"/>
      <c r="R24" s="68"/>
      <c r="S24" s="68"/>
      <c r="T24" s="65"/>
      <c r="U24" s="67">
        <v>274271</v>
      </c>
      <c r="V24" s="67">
        <v>221647.6</v>
      </c>
      <c r="W24" s="65">
        <f t="shared" si="5"/>
        <v>80.81335613316756</v>
      </c>
      <c r="X24" s="67">
        <v>387669</v>
      </c>
      <c r="Y24" s="67">
        <v>326706.84</v>
      </c>
      <c r="Z24" s="69">
        <f t="shared" si="6"/>
        <v>84.27468794254894</v>
      </c>
      <c r="AD24" s="108"/>
    </row>
    <row r="25" spans="1:26" ht="26.25" thickBot="1">
      <c r="A25" s="77"/>
      <c r="B25" s="78" t="s">
        <v>31</v>
      </c>
      <c r="C25" s="97">
        <v>13398234</v>
      </c>
      <c r="D25" s="97">
        <v>15532335.94</v>
      </c>
      <c r="E25" s="109">
        <f t="shared" si="0"/>
        <v>115.92823307907594</v>
      </c>
      <c r="F25" s="71">
        <v>19034234</v>
      </c>
      <c r="G25" s="71">
        <v>16482356.35</v>
      </c>
      <c r="H25" s="80">
        <f t="shared" si="1"/>
        <v>86.59322119293059</v>
      </c>
      <c r="I25" s="99">
        <v>2859620</v>
      </c>
      <c r="J25" s="99">
        <v>2252374.43</v>
      </c>
      <c r="K25" s="80">
        <f t="shared" si="2"/>
        <v>78.7648159545674</v>
      </c>
      <c r="L25" s="110"/>
      <c r="M25" s="83"/>
      <c r="N25" s="84"/>
      <c r="O25" s="85">
        <v>4065843</v>
      </c>
      <c r="P25" s="85">
        <v>3194431.8</v>
      </c>
      <c r="Q25" s="80">
        <f>P25/O25*100</f>
        <v>78.56751478106754</v>
      </c>
      <c r="R25" s="86"/>
      <c r="S25" s="86"/>
      <c r="T25" s="80"/>
      <c r="U25" s="85">
        <v>11218682</v>
      </c>
      <c r="V25" s="85">
        <v>10278239.01</v>
      </c>
      <c r="W25" s="80">
        <f t="shared" si="5"/>
        <v>91.6171704483646</v>
      </c>
      <c r="X25" s="85">
        <v>277456</v>
      </c>
      <c r="Y25" s="85">
        <v>252634.71</v>
      </c>
      <c r="Z25" s="87">
        <f t="shared" si="6"/>
        <v>91.05397252176921</v>
      </c>
    </row>
    <row r="26" spans="1:26" ht="37.5" customHeight="1" thickBot="1">
      <c r="A26" s="18"/>
      <c r="B26" s="89" t="s">
        <v>32</v>
      </c>
      <c r="C26" s="90">
        <f>SUM(C19:C25)</f>
        <v>25464430</v>
      </c>
      <c r="D26" s="111">
        <f>SUM(D19:D25)</f>
        <v>28890057.28</v>
      </c>
      <c r="E26" s="112">
        <f t="shared" si="0"/>
        <v>113.45259752525385</v>
      </c>
      <c r="F26" s="113">
        <f>SUM(F19:F25)</f>
        <v>31773224</v>
      </c>
      <c r="G26" s="93">
        <f>SUM(G19:G25)</f>
        <v>27341784.36</v>
      </c>
      <c r="H26" s="94">
        <f t="shared" si="1"/>
        <v>86.05291159625476</v>
      </c>
      <c r="I26" s="93">
        <f>SUM(I19:I25)</f>
        <v>7706254</v>
      </c>
      <c r="J26" s="93">
        <f>SUM(J19:J25)</f>
        <v>6723848.050000001</v>
      </c>
      <c r="K26" s="94">
        <f t="shared" si="2"/>
        <v>87.25183532751451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6171967</v>
      </c>
      <c r="P26" s="93">
        <f>SUM(P19:P25)</f>
        <v>5235092.04</v>
      </c>
      <c r="Q26" s="94">
        <f>P26/O26*100</f>
        <v>84.8204800835779</v>
      </c>
      <c r="R26" s="96"/>
      <c r="S26" s="96"/>
      <c r="T26" s="94"/>
      <c r="U26" s="93">
        <f>SUM(U19:U25)</f>
        <v>13674181</v>
      </c>
      <c r="V26" s="93">
        <f>SUM(V19:V25)</f>
        <v>12308978.620000001</v>
      </c>
      <c r="W26" s="94">
        <f t="shared" si="5"/>
        <v>90.01620367611048</v>
      </c>
      <c r="X26" s="93">
        <f>SUM(X19:X25)</f>
        <v>2555003</v>
      </c>
      <c r="Y26" s="93">
        <f>SUM(Y19:Y25)</f>
        <v>2121878.58</v>
      </c>
      <c r="Z26" s="54">
        <f t="shared" si="6"/>
        <v>83.04798781058183</v>
      </c>
    </row>
    <row r="27" spans="1:26" ht="22.5" customHeight="1" thickBot="1">
      <c r="A27" s="18"/>
      <c r="B27" s="114" t="s">
        <v>33</v>
      </c>
      <c r="C27" s="90">
        <f>C10+C18+C26</f>
        <v>132816038</v>
      </c>
      <c r="D27" s="111">
        <f>D10+D18+D26</f>
        <v>145206578.64</v>
      </c>
      <c r="E27" s="92">
        <f t="shared" si="0"/>
        <v>109.32909972815179</v>
      </c>
      <c r="F27" s="113">
        <f>F10+F18+F26</f>
        <v>133399028</v>
      </c>
      <c r="G27" s="93">
        <f>G10+G18+G26</f>
        <v>108535190.97</v>
      </c>
      <c r="H27" s="115">
        <f t="shared" si="1"/>
        <v>81.36130569856925</v>
      </c>
      <c r="I27" s="93">
        <f>I10+I18+I26</f>
        <v>26303703</v>
      </c>
      <c r="J27" s="93">
        <f>J10+J18+J26</f>
        <v>21341194.5</v>
      </c>
      <c r="K27" s="115">
        <f t="shared" si="2"/>
        <v>81.13380271971593</v>
      </c>
      <c r="L27" s="93">
        <f>L10+L18+L26</f>
        <v>651239</v>
      </c>
      <c r="M27" s="93">
        <f>M10+M18+M26</f>
        <v>571367.59</v>
      </c>
      <c r="N27" s="116">
        <f>N10+N18+N26</f>
        <v>87.73546885244895</v>
      </c>
      <c r="O27" s="93">
        <f>O10+O18+O26</f>
        <v>39883421</v>
      </c>
      <c r="P27" s="93">
        <f>P10+P18+P26</f>
        <v>32956729.04</v>
      </c>
      <c r="Q27" s="115">
        <f>P27/O27*100</f>
        <v>82.63265340252532</v>
      </c>
      <c r="R27" s="93"/>
      <c r="S27" s="93"/>
      <c r="T27" s="117"/>
      <c r="U27" s="93">
        <f>U10+U18+U26</f>
        <v>51080840</v>
      </c>
      <c r="V27" s="93">
        <f>V10+V18+V26</f>
        <v>43341213.18000001</v>
      </c>
      <c r="W27" s="115">
        <f t="shared" si="5"/>
        <v>84.84827810192628</v>
      </c>
      <c r="X27" s="93">
        <f>X10+X18+X26</f>
        <v>7316816</v>
      </c>
      <c r="Y27" s="93">
        <f>Y10+Y18+Y26</f>
        <v>5725274.600000001</v>
      </c>
      <c r="Z27" s="118">
        <f t="shared" si="6"/>
        <v>78.24816969567091</v>
      </c>
    </row>
    <row r="28" spans="1:26" ht="28.5" customHeight="1" thickBot="1">
      <c r="A28" s="119"/>
      <c r="B28" s="120" t="s">
        <v>34</v>
      </c>
      <c r="C28" s="121">
        <v>538249244</v>
      </c>
      <c r="D28" s="122">
        <v>523208961.35</v>
      </c>
      <c r="E28" s="123">
        <f t="shared" si="0"/>
        <v>97.20570296797297</v>
      </c>
      <c r="F28" s="124">
        <v>538847862</v>
      </c>
      <c r="G28" s="125">
        <v>470354808.71000016</v>
      </c>
      <c r="H28" s="115">
        <f t="shared" si="1"/>
        <v>87.28898115401637</v>
      </c>
      <c r="I28" s="126">
        <v>2970200</v>
      </c>
      <c r="J28" s="126">
        <v>2588591.21</v>
      </c>
      <c r="K28" s="115">
        <f t="shared" si="2"/>
        <v>87.1520843714228</v>
      </c>
      <c r="L28" s="127"/>
      <c r="M28" s="128"/>
      <c r="N28" s="129"/>
      <c r="O28" s="127">
        <v>144071452</v>
      </c>
      <c r="P28" s="128">
        <v>116327955.69000001</v>
      </c>
      <c r="Q28" s="115">
        <f>P28/O28*100</f>
        <v>80.74323821627064</v>
      </c>
      <c r="R28" s="127">
        <v>73570282</v>
      </c>
      <c r="S28" s="128">
        <v>66547940.97</v>
      </c>
      <c r="T28" s="115">
        <f>S28/R28*100</f>
        <v>90.45492168971161</v>
      </c>
      <c r="U28" s="127"/>
      <c r="V28" s="128"/>
      <c r="W28" s="115"/>
      <c r="X28" s="127">
        <v>14141244</v>
      </c>
      <c r="Y28" s="128">
        <v>12345855.600000001</v>
      </c>
      <c r="Z28" s="118">
        <f t="shared" si="6"/>
        <v>87.3038864190449</v>
      </c>
    </row>
    <row r="29" spans="1:26" ht="24.75" customHeight="1" thickBot="1">
      <c r="A29" s="77"/>
      <c r="B29" s="130" t="s">
        <v>35</v>
      </c>
      <c r="C29" s="131">
        <f>C27+C28</f>
        <v>671065282</v>
      </c>
      <c r="D29" s="132">
        <f>D27+D28</f>
        <v>668415539.99</v>
      </c>
      <c r="E29" s="92">
        <f t="shared" si="0"/>
        <v>99.60514392845613</v>
      </c>
      <c r="F29" s="133">
        <f>F27+F28</f>
        <v>672246890</v>
      </c>
      <c r="G29" s="134">
        <f>G27+G28</f>
        <v>578889999.6800002</v>
      </c>
      <c r="H29" s="94">
        <f t="shared" si="1"/>
        <v>86.11270774045532</v>
      </c>
      <c r="I29" s="133">
        <f>I27+I28</f>
        <v>29273903</v>
      </c>
      <c r="J29" s="133">
        <f>J27+J28</f>
        <v>23929785.71</v>
      </c>
      <c r="K29" s="94">
        <f t="shared" si="2"/>
        <v>81.74443192627919</v>
      </c>
      <c r="L29" s="134">
        <f>L27+L28</f>
        <v>651239</v>
      </c>
      <c r="M29" s="134">
        <f>M27+M28</f>
        <v>571367.59</v>
      </c>
      <c r="N29" s="46">
        <f>N27+N28</f>
        <v>87.73546885244895</v>
      </c>
      <c r="O29" s="134">
        <f>O27+O28</f>
        <v>183954873</v>
      </c>
      <c r="P29" s="134">
        <f>P27+P28</f>
        <v>149284684.73000002</v>
      </c>
      <c r="Q29" s="94">
        <f>P29/O29*100</f>
        <v>81.1528840173753</v>
      </c>
      <c r="R29" s="134">
        <f>R27+R28</f>
        <v>73570282</v>
      </c>
      <c r="S29" s="134">
        <f>S27+S28</f>
        <v>66547940.97</v>
      </c>
      <c r="T29" s="94">
        <f>S29/R29*100</f>
        <v>90.45492168971161</v>
      </c>
      <c r="U29" s="134">
        <f>U27+U28</f>
        <v>51080840</v>
      </c>
      <c r="V29" s="134">
        <f>V27+V28</f>
        <v>43341213.18000001</v>
      </c>
      <c r="W29" s="94">
        <f>V29/U29*100</f>
        <v>84.84827810192628</v>
      </c>
      <c r="X29" s="134">
        <f>X27+X28</f>
        <v>21458060</v>
      </c>
      <c r="Y29" s="134">
        <f>Y27+Y28</f>
        <v>18071130.200000003</v>
      </c>
      <c r="Z29" s="54">
        <f t="shared" si="6"/>
        <v>84.21604842189836</v>
      </c>
    </row>
    <row r="30" spans="9:25" ht="12.75">
      <c r="I30" s="135"/>
      <c r="J30" s="136"/>
      <c r="K30" s="135"/>
      <c r="L30" s="135"/>
      <c r="M30" s="135"/>
      <c r="N30" s="135"/>
      <c r="O30" s="135"/>
      <c r="P30" s="136"/>
      <c r="Q30" s="135"/>
      <c r="R30" s="135"/>
      <c r="S30" s="136"/>
      <c r="T30" s="135"/>
      <c r="U30" s="135"/>
      <c r="V30" s="135"/>
      <c r="W30" s="135"/>
      <c r="X30" s="135"/>
      <c r="Y30" s="136"/>
    </row>
    <row r="33" spans="6:7" ht="12.75">
      <c r="F33" s="136"/>
      <c r="G33" s="136"/>
    </row>
    <row r="34" ht="12.75">
      <c r="F34" s="136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2017-10-30T10:59:04Z</dcterms:created>
  <dcterms:modified xsi:type="dcterms:W3CDTF">2017-10-30T11:00:57Z</dcterms:modified>
  <cp:category/>
  <cp:version/>
  <cp:contentType/>
  <cp:contentStatus/>
</cp:coreProperties>
</file>