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<sst xmlns="http://schemas.openxmlformats.org/spreadsheetml/2006/main" count="55" uniqueCount="36">
  <si>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03.07.2017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</si>
  <si>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</si>
  <si>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</si>
  <si>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</si>
  <si>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</si>
  <si>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</si>
  <si>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</si>
  <si>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</si>
  <si>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</si>
  <si>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</si>
  <si>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</si>
  <si>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січень-червень</t>
  </si>
  <si>
    <t>виконання по доходах за січень-червень</t>
  </si>
  <si>
    <t>%</t>
  </si>
  <si>
    <t>затерджено з урахуванням змін на 
січень-червень</t>
  </si>
  <si>
    <t>касові видатки  за січень-червень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</si>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</sst>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350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 wrapText="1"/>
    </xf>
    <xf numFmtId="174" fontId="8" fillId="0" borderId="12" xfId="339" applyNumberFormat="1" applyFont="1" applyBorder="1" applyAlignment="1">
      <alignment vertical="center" wrapText="1"/>
      <protection/>
    </xf>
    <xf numFmtId="172" fontId="6" fillId="0" borderId="14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horizontal="center" vertical="center"/>
    </xf>
    <xf numFmtId="174" fontId="8" fillId="0" borderId="21" xfId="337" applyNumberFormat="1" applyFont="1" applyBorder="1" applyAlignment="1">
      <alignment vertical="center" wrapText="1"/>
      <protection/>
    </xf>
    <xf numFmtId="172" fontId="6" fillId="0" borderId="21" xfId="0" applyNumberFormat="1" applyFont="1" applyFill="1" applyBorder="1" applyAlignment="1">
      <alignment horizontal="center" vertical="center"/>
    </xf>
    <xf numFmtId="14" fontId="6" fillId="0" borderId="21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74" fontId="4" fillId="0" borderId="22" xfId="334" applyNumberFormat="1" applyBorder="1" applyAlignment="1">
      <alignment vertical="center" wrapText="1"/>
      <protection/>
    </xf>
    <xf numFmtId="172" fontId="6" fillId="0" borderId="21" xfId="0" applyNumberFormat="1" applyFont="1" applyFill="1" applyBorder="1" applyAlignment="1">
      <alignment horizontal="right" vertical="center"/>
    </xf>
    <xf numFmtId="174" fontId="6" fillId="0" borderId="21" xfId="0" applyNumberFormat="1" applyFont="1" applyFill="1" applyBorder="1" applyAlignment="1">
      <alignment horizontal="center" vertical="center" wrapText="1"/>
    </xf>
    <xf numFmtId="1" fontId="8" fillId="0" borderId="21" xfId="336" applyNumberFormat="1" applyFont="1" applyFill="1" applyBorder="1" applyAlignment="1">
      <alignment vertical="center" wrapText="1"/>
      <protection/>
    </xf>
    <xf numFmtId="172" fontId="6" fillId="0" borderId="23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 wrapText="1"/>
    </xf>
    <xf numFmtId="174" fontId="4" fillId="0" borderId="25" xfId="339" applyNumberFormat="1" applyFont="1" applyBorder="1" applyAlignment="1">
      <alignment vertical="center" wrapText="1"/>
      <protection/>
    </xf>
    <xf numFmtId="172" fontId="6" fillId="0" borderId="26" xfId="0" applyNumberFormat="1" applyFont="1" applyFill="1" applyBorder="1" applyAlignment="1">
      <alignment vertical="center"/>
    </xf>
    <xf numFmtId="172" fontId="6" fillId="0" borderId="25" xfId="0" applyNumberFormat="1" applyFont="1" applyFill="1" applyBorder="1" applyAlignment="1">
      <alignment vertical="center"/>
    </xf>
    <xf numFmtId="174" fontId="4" fillId="0" borderId="25" xfId="337" applyNumberFormat="1" applyFont="1" applyBorder="1" applyAlignment="1">
      <alignment vertical="center" wrapText="1"/>
      <protection/>
    </xf>
    <xf numFmtId="1" fontId="4" fillId="0" borderId="25" xfId="336" applyNumberFormat="1" applyFont="1" applyFill="1" applyBorder="1" applyAlignment="1">
      <alignment vertical="center" wrapText="1"/>
      <protection/>
    </xf>
    <xf numFmtId="174" fontId="0" fillId="0" borderId="25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 wrapText="1"/>
    </xf>
    <xf numFmtId="172" fontId="6" fillId="0" borderId="29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" fontId="0" fillId="0" borderId="22" xfId="0" applyNumberFormat="1" applyFont="1" applyFill="1" applyBorder="1" applyAlignment="1">
      <alignment vertical="center" wrapText="1"/>
    </xf>
    <xf numFmtId="1" fontId="4" fillId="0" borderId="22" xfId="336" applyNumberFormat="1" applyFont="1" applyFill="1" applyBorder="1" applyAlignment="1">
      <alignment vertical="center" wrapText="1"/>
      <protection/>
    </xf>
    <xf numFmtId="174" fontId="0" fillId="0" borderId="22" xfId="0" applyNumberFormat="1" applyFont="1" applyFill="1" applyBorder="1" applyAlignment="1">
      <alignment vertical="center" wrapText="1"/>
    </xf>
    <xf numFmtId="172" fontId="6" fillId="0" borderId="30" xfId="0" applyNumberFormat="1" applyFont="1" applyFill="1" applyBorder="1" applyAlignment="1">
      <alignment vertical="center"/>
    </xf>
    <xf numFmtId="1" fontId="0" fillId="0" borderId="22" xfId="0" applyNumberFormat="1" applyFont="1" applyFill="1" applyBorder="1" applyAlignment="1">
      <alignment vertical="center" wrapText="1"/>
    </xf>
    <xf numFmtId="1" fontId="0" fillId="0" borderId="22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1" fontId="4" fillId="0" borderId="22" xfId="338" applyNumberFormat="1" applyFont="1" applyFill="1" applyBorder="1" applyAlignment="1">
      <alignment vertical="center" wrapText="1"/>
      <protection/>
    </xf>
    <xf numFmtId="0" fontId="0" fillId="0" borderId="19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 wrapText="1"/>
    </xf>
    <xf numFmtId="172" fontId="6" fillId="0" borderId="32" xfId="0" applyNumberFormat="1" applyFont="1" applyFill="1" applyBorder="1" applyAlignment="1">
      <alignment vertical="center"/>
    </xf>
    <xf numFmtId="172" fontId="6" fillId="0" borderId="33" xfId="0" applyNumberFormat="1" applyFont="1" applyFill="1" applyBorder="1" applyAlignment="1">
      <alignment vertical="center"/>
    </xf>
    <xf numFmtId="174" fontId="4" fillId="0" borderId="34" xfId="337" applyNumberFormat="1" applyFont="1" applyBorder="1" applyAlignment="1">
      <alignment vertical="center" wrapText="1"/>
      <protection/>
    </xf>
    <xf numFmtId="1" fontId="0" fillId="0" borderId="33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1" fontId="4" fillId="0" borderId="33" xfId="336" applyNumberFormat="1" applyFont="1" applyFill="1" applyBorder="1" applyAlignment="1">
      <alignment vertical="center" wrapText="1"/>
      <protection/>
    </xf>
    <xf numFmtId="174" fontId="0" fillId="0" borderId="33" xfId="0" applyNumberFormat="1" applyFont="1" applyFill="1" applyBorder="1" applyAlignment="1">
      <alignment vertical="center" wrapText="1"/>
    </xf>
    <xf numFmtId="172" fontId="6" fillId="0" borderId="35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1" fontId="6" fillId="0" borderId="37" xfId="0" applyNumberFormat="1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72" fontId="6" fillId="0" borderId="21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74" fontId="4" fillId="0" borderId="22" xfId="333" applyNumberFormat="1" applyFont="1" applyBorder="1" applyAlignment="1">
      <alignment vertical="center" wrapText="1"/>
      <protection/>
    </xf>
    <xf numFmtId="172" fontId="6" fillId="0" borderId="39" xfId="0" applyNumberFormat="1" applyFont="1" applyFill="1" applyBorder="1" applyAlignment="1">
      <alignment vertical="center"/>
    </xf>
    <xf numFmtId="173" fontId="4" fillId="0" borderId="22" xfId="334" applyNumberFormat="1" applyBorder="1" applyAlignment="1">
      <alignment vertical="center" wrapText="1"/>
      <protection/>
    </xf>
    <xf numFmtId="174" fontId="4" fillId="0" borderId="22" xfId="337" applyNumberFormat="1" applyFont="1" applyBorder="1" applyAlignment="1">
      <alignment vertical="center" wrapText="1"/>
      <protection/>
    </xf>
    <xf numFmtId="14" fontId="0" fillId="0" borderId="25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1" fontId="0" fillId="0" borderId="25" xfId="0" applyNumberFormat="1" applyFont="1" applyFill="1" applyBorder="1" applyAlignment="1">
      <alignment vertical="center"/>
    </xf>
    <xf numFmtId="174" fontId="0" fillId="0" borderId="25" xfId="0" applyNumberFormat="1" applyFont="1" applyFill="1" applyBorder="1" applyAlignment="1">
      <alignment vertical="center" wrapText="1"/>
    </xf>
    <xf numFmtId="1" fontId="0" fillId="0" borderId="25" xfId="0" applyNumberFormat="1" applyFont="1" applyFill="1" applyBorder="1" applyAlignment="1">
      <alignment vertical="center" wrapText="1"/>
    </xf>
    <xf numFmtId="172" fontId="6" fillId="0" borderId="28" xfId="0" applyNumberFormat="1" applyFont="1" applyFill="1" applyBorder="1" applyAlignment="1">
      <alignment vertical="center"/>
    </xf>
    <xf numFmtId="14" fontId="0" fillId="0" borderId="22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 wrapText="1"/>
    </xf>
    <xf numFmtId="172" fontId="6" fillId="0" borderId="40" xfId="0" applyNumberFormat="1" applyFont="1" applyFill="1" applyBorder="1" applyAlignment="1">
      <alignment vertical="center"/>
    </xf>
    <xf numFmtId="14" fontId="0" fillId="0" borderId="33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172" fontId="6" fillId="0" borderId="43" xfId="0" applyNumberFormat="1" applyFont="1" applyFill="1" applyBorder="1" applyAlignment="1">
      <alignment vertical="center"/>
    </xf>
    <xf numFmtId="172" fontId="6" fillId="0" borderId="43" xfId="0" applyNumberFormat="1" applyFont="1" applyFill="1" applyBorder="1" applyAlignment="1">
      <alignment horizontal="center" vertical="center"/>
    </xf>
    <xf numFmtId="172" fontId="6" fillId="0" borderId="15" xfId="0" applyNumberFormat="1" applyFont="1" applyFill="1" applyBorder="1" applyAlignment="1">
      <alignment vertical="center"/>
    </xf>
    <xf numFmtId="172" fontId="6" fillId="0" borderId="44" xfId="0" applyNumberFormat="1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4" fillId="0" borderId="22" xfId="335" applyFont="1" applyBorder="1">
      <alignment/>
      <protection/>
    </xf>
    <xf numFmtId="172" fontId="6" fillId="0" borderId="45" xfId="0" applyNumberFormat="1" applyFont="1" applyFill="1" applyBorder="1" applyAlignment="1">
      <alignment vertical="center"/>
    </xf>
    <xf numFmtId="174" fontId="8" fillId="0" borderId="33" xfId="339" applyNumberFormat="1" applyFont="1" applyBorder="1" applyAlignment="1">
      <alignment vertical="center" wrapText="1"/>
      <protection/>
    </xf>
    <xf numFmtId="1" fontId="6" fillId="0" borderId="45" xfId="0" applyNumberFormat="1" applyFont="1" applyFill="1" applyBorder="1" applyAlignment="1">
      <alignment vertical="center"/>
    </xf>
    <xf numFmtId="174" fontId="8" fillId="0" borderId="33" xfId="337" applyNumberFormat="1" applyFont="1" applyBorder="1" applyAlignment="1">
      <alignment vertical="center" wrapText="1"/>
      <protection/>
    </xf>
    <xf numFmtId="174" fontId="6" fillId="0" borderId="43" xfId="0" applyNumberFormat="1" applyFont="1" applyFill="1" applyBorder="1" applyAlignment="1">
      <alignment vertical="center"/>
    </xf>
    <xf numFmtId="1" fontId="8" fillId="0" borderId="43" xfId="336" applyNumberFormat="1" applyFont="1" applyFill="1" applyBorder="1" applyAlignment="1">
      <alignment vertical="center" wrapText="1"/>
      <protection/>
    </xf>
    <xf numFmtId="172" fontId="6" fillId="0" borderId="43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horizontal="right" vertical="center"/>
    </xf>
    <xf numFmtId="1" fontId="6" fillId="0" borderId="21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4" borderId="38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46" xfId="0" applyFont="1" applyFill="1" applyBorder="1" applyAlignment="1">
      <alignment horizontal="center" vertical="center"/>
    </xf>
    <xf numFmtId="0" fontId="0" fillId="4" borderId="47" xfId="0" applyFont="1" applyFill="1" applyBorder="1" applyAlignment="1">
      <alignment horizontal="center" vertical="center"/>
    </xf>
    <xf numFmtId="0" fontId="0" fillId="4" borderId="48" xfId="0" applyFont="1" applyFill="1" applyBorder="1" applyAlignment="1">
      <alignment horizontal="center" vertical="center"/>
    </xf>
    <xf numFmtId="0" fontId="0" fillId="4" borderId="49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5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51" xfId="0" applyFont="1" applyFill="1" applyBorder="1" applyAlignment="1">
      <alignment horizontal="center" vertical="center"/>
    </xf>
    <xf numFmtId="0" fontId="0" fillId="4" borderId="52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53" xfId="0" applyFont="1" applyFill="1" applyBorder="1" applyAlignment="1">
      <alignment horizontal="center" vertical="center"/>
    </xf>
    <xf numFmtId="0" fontId="0" fillId="4" borderId="45" xfId="0" applyFont="1" applyFill="1" applyBorder="1" applyAlignment="1">
      <alignment horizontal="center" vertical="center"/>
    </xf>
    <xf numFmtId="0" fontId="0" fillId="4" borderId="41" xfId="0" applyFont="1" applyFill="1" applyBorder="1" applyAlignment="1">
      <alignment horizontal="center" vertical="center"/>
    </xf>
  </cellXfs>
  <cellStyles count="3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18 04" xfId="333"/>
    <cellStyle name="Обычный_ВИДАТКИ 22 05  2017" xfId="334"/>
    <cellStyle name="Обычный_доходи 24.04 2017" xfId="335"/>
    <cellStyle name="Обычный_жовтень касові" xfId="336"/>
    <cellStyle name="Обычный_Книга1" xfId="337"/>
    <cellStyle name="Обычный_КФК" xfId="338"/>
    <cellStyle name="Обычный_щопонеділка" xfId="339"/>
    <cellStyle name="Followed Hyperlink" xfId="340"/>
    <cellStyle name="Плохой" xfId="341"/>
    <cellStyle name="Пояснение" xfId="342"/>
    <cellStyle name="Примечание" xfId="343"/>
    <cellStyle name="Percent" xfId="344"/>
    <cellStyle name="Связанная ячейка" xfId="345"/>
    <cellStyle name="Текст предупреждения" xfId="346"/>
    <cellStyle name="Comma" xfId="347"/>
    <cellStyle name="Comma [0]" xfId="348"/>
    <cellStyle name="Хороший" xfId="3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6"/>
  <sheetViews>
    <sheetView tabSelected="1" workbookViewId="0" topLeftCell="A1">
      <pane xSplit="2" ySplit="9" topLeftCell="C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:B35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42919</v>
      </c>
      <c r="C2" s="4"/>
      <c r="D2" s="4"/>
    </row>
    <row r="5" spans="2:26" ht="18">
      <c r="B5" s="110" t="s">
        <v>0</v>
      </c>
      <c r="C5" s="110"/>
      <c r="D5" s="110"/>
      <c r="E5" s="110"/>
      <c r="F5" s="110"/>
      <c r="G5" s="110"/>
      <c r="H5" s="110"/>
      <c r="I5" s="110"/>
      <c r="J5" s="110"/>
      <c r="K5" s="110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</row>
    <row r="6" ht="13.5" thickBot="1"/>
    <row r="7" spans="1:26" ht="13.5" customHeight="1" thickBot="1">
      <c r="A7" s="5"/>
      <c r="B7" s="6"/>
      <c r="C7" s="122" t="s">
        <v>1</v>
      </c>
      <c r="D7" s="123"/>
      <c r="E7" s="124"/>
      <c r="F7" s="116" t="s">
        <v>2</v>
      </c>
      <c r="G7" s="117"/>
      <c r="H7" s="118"/>
      <c r="I7" s="107" t="s">
        <v>3</v>
      </c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9"/>
    </row>
    <row r="8" spans="1:26" ht="27.75" customHeight="1" thickBot="1">
      <c r="A8" s="7"/>
      <c r="B8" s="127" t="s">
        <v>4</v>
      </c>
      <c r="C8" s="125"/>
      <c r="D8" s="125"/>
      <c r="E8" s="126"/>
      <c r="F8" s="119"/>
      <c r="G8" s="120"/>
      <c r="H8" s="121"/>
      <c r="I8" s="107" t="s">
        <v>5</v>
      </c>
      <c r="J8" s="108"/>
      <c r="K8" s="109"/>
      <c r="L8" s="107" t="s">
        <v>6</v>
      </c>
      <c r="M8" s="108"/>
      <c r="N8" s="109"/>
      <c r="O8" s="112" t="s">
        <v>7</v>
      </c>
      <c r="P8" s="113"/>
      <c r="Q8" s="113"/>
      <c r="R8" s="113" t="s">
        <v>8</v>
      </c>
      <c r="S8" s="113"/>
      <c r="T8" s="113"/>
      <c r="U8" s="115" t="s">
        <v>9</v>
      </c>
      <c r="V8" s="113"/>
      <c r="W8" s="113"/>
      <c r="X8" s="113" t="s">
        <v>10</v>
      </c>
      <c r="Y8" s="113"/>
      <c r="Z8" s="114"/>
    </row>
    <row r="9" spans="1:26" ht="87.75" customHeight="1" thickBot="1">
      <c r="A9" s="7"/>
      <c r="B9" s="128"/>
      <c r="C9" s="9" t="s">
        <v>11</v>
      </c>
      <c r="D9" s="10" t="s">
        <v>12</v>
      </c>
      <c r="E9" s="11" t="s">
        <v>13</v>
      </c>
      <c r="F9" s="12" t="s">
        <v>14</v>
      </c>
      <c r="G9" s="10" t="s">
        <v>15</v>
      </c>
      <c r="H9" s="13" t="s">
        <v>13</v>
      </c>
      <c r="I9" s="12" t="s">
        <v>14</v>
      </c>
      <c r="J9" s="10" t="s">
        <v>15</v>
      </c>
      <c r="K9" s="8" t="s">
        <v>13</v>
      </c>
      <c r="L9" s="12" t="s">
        <v>14</v>
      </c>
      <c r="M9" s="10" t="s">
        <v>15</v>
      </c>
      <c r="N9" s="8" t="s">
        <v>13</v>
      </c>
      <c r="O9" s="12" t="s">
        <v>14</v>
      </c>
      <c r="P9" s="10" t="s">
        <v>15</v>
      </c>
      <c r="Q9" s="8" t="s">
        <v>13</v>
      </c>
      <c r="R9" s="12" t="s">
        <v>14</v>
      </c>
      <c r="S9" s="10" t="s">
        <v>15</v>
      </c>
      <c r="T9" s="8" t="s">
        <v>13</v>
      </c>
      <c r="U9" s="12" t="s">
        <v>14</v>
      </c>
      <c r="V9" s="10" t="s">
        <v>15</v>
      </c>
      <c r="W9" s="8" t="s">
        <v>13</v>
      </c>
      <c r="X9" s="12" t="s">
        <v>14</v>
      </c>
      <c r="Y9" s="10" t="s">
        <v>15</v>
      </c>
      <c r="Z9" s="14" t="s">
        <v>13</v>
      </c>
    </row>
    <row r="10" spans="1:26" ht="42.75" customHeight="1" thickBot="1">
      <c r="A10" s="15"/>
      <c r="B10" s="16" t="s">
        <v>16</v>
      </c>
      <c r="C10" s="17">
        <v>22079914</v>
      </c>
      <c r="D10" s="17">
        <v>24022685.67</v>
      </c>
      <c r="E10" s="18">
        <f aca="true" t="shared" si="0" ref="E10:E29">D10/C10*100</f>
        <v>108.79881900808128</v>
      </c>
      <c r="F10" s="17">
        <v>22474514</v>
      </c>
      <c r="G10" s="17">
        <v>16127000.86</v>
      </c>
      <c r="H10" s="19">
        <f aca="true" t="shared" si="1" ref="H10:H29">G10/F10*100</f>
        <v>71.75683914677754</v>
      </c>
      <c r="I10" s="20">
        <v>3573594</v>
      </c>
      <c r="J10" s="20">
        <v>2096853.37</v>
      </c>
      <c r="K10" s="21">
        <f aca="true" t="shared" si="2" ref="K10:K29">J10/I10*100</f>
        <v>58.676317735030906</v>
      </c>
      <c r="L10" s="22"/>
      <c r="M10" s="23"/>
      <c r="N10" s="24"/>
      <c r="O10" s="25">
        <v>8318994</v>
      </c>
      <c r="P10" s="25">
        <v>6725109.43</v>
      </c>
      <c r="Q10" s="26">
        <f aca="true" t="shared" si="3" ref="Q10:Q15">P10/O10*100</f>
        <v>80.84041688213742</v>
      </c>
      <c r="R10" s="27"/>
      <c r="S10" s="27"/>
      <c r="T10" s="21"/>
      <c r="U10" s="28">
        <v>9669026</v>
      </c>
      <c r="V10" s="28">
        <v>6863149.87</v>
      </c>
      <c r="W10" s="21">
        <f aca="true" t="shared" si="4" ref="W10:W18">V10/U10*100</f>
        <v>70.980777898415</v>
      </c>
      <c r="X10" s="28"/>
      <c r="Y10" s="28"/>
      <c r="Z10" s="29"/>
    </row>
    <row r="11" spans="1:26" ht="39.75" customHeight="1">
      <c r="A11" s="7"/>
      <c r="B11" s="30" t="s">
        <v>17</v>
      </c>
      <c r="C11" s="31">
        <v>3693188</v>
      </c>
      <c r="D11" s="31">
        <v>4310498.36</v>
      </c>
      <c r="E11" s="32">
        <f t="shared" si="0"/>
        <v>116.71483715424182</v>
      </c>
      <c r="F11" s="31">
        <v>3827320</v>
      </c>
      <c r="G11" s="31">
        <v>3274881.48</v>
      </c>
      <c r="H11" s="33">
        <f t="shared" si="1"/>
        <v>85.56591766562504</v>
      </c>
      <c r="I11" s="34">
        <v>825272</v>
      </c>
      <c r="J11" s="34">
        <v>724125.08</v>
      </c>
      <c r="K11" s="33">
        <f t="shared" si="2"/>
        <v>87.74380810205604</v>
      </c>
      <c r="L11" s="35"/>
      <c r="M11" s="35"/>
      <c r="N11" s="33"/>
      <c r="O11" s="35">
        <v>1261679</v>
      </c>
      <c r="P11" s="35">
        <v>1108074.86</v>
      </c>
      <c r="Q11" s="33">
        <f t="shared" si="3"/>
        <v>87.82541835126051</v>
      </c>
      <c r="R11" s="36"/>
      <c r="S11" s="36"/>
      <c r="T11" s="33"/>
      <c r="U11" s="35">
        <v>1196905</v>
      </c>
      <c r="V11" s="35">
        <v>993329.12</v>
      </c>
      <c r="W11" s="33">
        <f t="shared" si="4"/>
        <v>82.99147551392969</v>
      </c>
      <c r="X11" s="35">
        <v>415335</v>
      </c>
      <c r="Y11" s="35">
        <v>378203.37</v>
      </c>
      <c r="Z11" s="37">
        <f>Y11/X11*100</f>
        <v>91.05983603597096</v>
      </c>
    </row>
    <row r="12" spans="1:26" ht="25.5">
      <c r="A12" s="7"/>
      <c r="B12" s="38" t="s">
        <v>18</v>
      </c>
      <c r="C12" s="31">
        <v>3973719</v>
      </c>
      <c r="D12" s="31">
        <v>4773754.76</v>
      </c>
      <c r="E12" s="39">
        <f t="shared" si="0"/>
        <v>120.13317398638404</v>
      </c>
      <c r="F12" s="31">
        <v>4582675</v>
      </c>
      <c r="G12" s="31">
        <v>2636894.45</v>
      </c>
      <c r="H12" s="40">
        <f t="shared" si="1"/>
        <v>57.54050745470713</v>
      </c>
      <c r="I12" s="34">
        <v>985191</v>
      </c>
      <c r="J12" s="34">
        <v>805818.67</v>
      </c>
      <c r="K12" s="40">
        <f t="shared" si="2"/>
        <v>81.79314163446479</v>
      </c>
      <c r="L12" s="41"/>
      <c r="M12" s="41"/>
      <c r="N12" s="40"/>
      <c r="O12" s="42">
        <v>1076223</v>
      </c>
      <c r="P12" s="42">
        <v>934323.22</v>
      </c>
      <c r="Q12" s="40">
        <f t="shared" si="3"/>
        <v>86.81502067879984</v>
      </c>
      <c r="R12" s="43"/>
      <c r="S12" s="43"/>
      <c r="T12" s="40"/>
      <c r="U12" s="42">
        <v>1494060</v>
      </c>
      <c r="V12" s="42">
        <v>485076.96</v>
      </c>
      <c r="W12" s="40">
        <f t="shared" si="4"/>
        <v>32.46703345247179</v>
      </c>
      <c r="X12" s="42">
        <v>369973</v>
      </c>
      <c r="Y12" s="42">
        <v>320392.31</v>
      </c>
      <c r="Z12" s="44">
        <f>Y12/X12*100</f>
        <v>86.59883559070526</v>
      </c>
    </row>
    <row r="13" spans="1:26" ht="25.5">
      <c r="A13" s="7"/>
      <c r="B13" s="38" t="s">
        <v>19</v>
      </c>
      <c r="C13" s="31">
        <v>7650213</v>
      </c>
      <c r="D13" s="31">
        <v>8089978.76</v>
      </c>
      <c r="E13" s="39">
        <f t="shared" si="0"/>
        <v>105.74841197232026</v>
      </c>
      <c r="F13" s="31">
        <v>8039024</v>
      </c>
      <c r="G13" s="31">
        <v>7363514.95</v>
      </c>
      <c r="H13" s="40">
        <f t="shared" si="1"/>
        <v>91.5971260939139</v>
      </c>
      <c r="I13" s="34">
        <v>1541760</v>
      </c>
      <c r="J13" s="34">
        <v>1507020.19</v>
      </c>
      <c r="K13" s="40">
        <f t="shared" si="2"/>
        <v>97.74674333229555</v>
      </c>
      <c r="L13" s="45"/>
      <c r="M13" s="45"/>
      <c r="N13" s="40"/>
      <c r="O13" s="42">
        <v>1967549</v>
      </c>
      <c r="P13" s="42">
        <v>1834298.97</v>
      </c>
      <c r="Q13" s="40">
        <f t="shared" si="3"/>
        <v>93.22761313695364</v>
      </c>
      <c r="R13" s="43"/>
      <c r="S13" s="43"/>
      <c r="T13" s="40"/>
      <c r="U13" s="42">
        <v>4231071</v>
      </c>
      <c r="V13" s="42">
        <v>3748933.99</v>
      </c>
      <c r="W13" s="40">
        <f t="shared" si="4"/>
        <v>88.60484709426999</v>
      </c>
      <c r="X13" s="42"/>
      <c r="Y13" s="42"/>
      <c r="Z13" s="44"/>
    </row>
    <row r="14" spans="1:26" ht="25.5">
      <c r="A14" s="7"/>
      <c r="B14" s="38" t="s">
        <v>20</v>
      </c>
      <c r="C14" s="31">
        <v>5085200</v>
      </c>
      <c r="D14" s="31">
        <v>6523859.54</v>
      </c>
      <c r="E14" s="39">
        <f t="shared" si="0"/>
        <v>128.29111028081493</v>
      </c>
      <c r="F14" s="31">
        <v>5663538</v>
      </c>
      <c r="G14" s="31">
        <v>4197315.9</v>
      </c>
      <c r="H14" s="40">
        <f t="shared" si="1"/>
        <v>74.11119868887612</v>
      </c>
      <c r="I14" s="34">
        <v>1000835</v>
      </c>
      <c r="J14" s="34">
        <v>910083.97</v>
      </c>
      <c r="K14" s="40">
        <f t="shared" si="2"/>
        <v>90.93246838889527</v>
      </c>
      <c r="L14" s="25">
        <v>426525</v>
      </c>
      <c r="M14" s="25">
        <v>342699.54</v>
      </c>
      <c r="N14" s="40">
        <f>M14/L14*100</f>
        <v>80.34688236328468</v>
      </c>
      <c r="O14" s="42">
        <v>2269661</v>
      </c>
      <c r="P14" s="42">
        <v>1965287.34</v>
      </c>
      <c r="Q14" s="40">
        <f t="shared" si="3"/>
        <v>86.5894660039539</v>
      </c>
      <c r="R14" s="43"/>
      <c r="S14" s="43"/>
      <c r="T14" s="40"/>
      <c r="U14" s="42">
        <v>1257682</v>
      </c>
      <c r="V14" s="42">
        <v>529633.15</v>
      </c>
      <c r="W14" s="40">
        <f t="shared" si="4"/>
        <v>42.11184941821542</v>
      </c>
      <c r="X14" s="42">
        <v>609219</v>
      </c>
      <c r="Y14" s="42">
        <v>405553.75</v>
      </c>
      <c r="Z14" s="44">
        <f>Y14/X14*100</f>
        <v>66.56945203613151</v>
      </c>
    </row>
    <row r="15" spans="1:26" ht="25.5">
      <c r="A15" s="7"/>
      <c r="B15" s="38" t="s">
        <v>21</v>
      </c>
      <c r="C15" s="31">
        <v>1160407</v>
      </c>
      <c r="D15" s="31">
        <v>1063320.74</v>
      </c>
      <c r="E15" s="39">
        <f t="shared" si="0"/>
        <v>91.63343033952742</v>
      </c>
      <c r="F15" s="31">
        <v>1257372</v>
      </c>
      <c r="G15" s="31">
        <v>898376.1</v>
      </c>
      <c r="H15" s="40">
        <f t="shared" si="1"/>
        <v>71.44871207566257</v>
      </c>
      <c r="I15" s="34">
        <v>289579</v>
      </c>
      <c r="J15" s="34">
        <v>284213.4</v>
      </c>
      <c r="K15" s="40">
        <f t="shared" si="2"/>
        <v>98.14710320845089</v>
      </c>
      <c r="L15" s="46"/>
      <c r="M15" s="47"/>
      <c r="N15" s="48"/>
      <c r="O15" s="42">
        <v>499119</v>
      </c>
      <c r="P15" s="42">
        <v>413841.29</v>
      </c>
      <c r="Q15" s="40">
        <f t="shared" si="3"/>
        <v>82.91435309014483</v>
      </c>
      <c r="R15" s="43"/>
      <c r="S15" s="43"/>
      <c r="T15" s="40"/>
      <c r="U15" s="42">
        <v>47216</v>
      </c>
      <c r="V15" s="42">
        <v>33977.43</v>
      </c>
      <c r="W15" s="40">
        <f t="shared" si="4"/>
        <v>71.96168671636734</v>
      </c>
      <c r="X15" s="42">
        <v>209746</v>
      </c>
      <c r="Y15" s="42">
        <v>166343.98</v>
      </c>
      <c r="Z15" s="44">
        <f>Y15/X15*100</f>
        <v>79.30734316745016</v>
      </c>
    </row>
    <row r="16" spans="1:26" ht="25.5">
      <c r="A16" s="7"/>
      <c r="B16" s="38" t="s">
        <v>22</v>
      </c>
      <c r="C16" s="31">
        <v>1383989</v>
      </c>
      <c r="D16" s="31">
        <v>1387682.97</v>
      </c>
      <c r="E16" s="39">
        <f t="shared" si="0"/>
        <v>100.2669074681952</v>
      </c>
      <c r="F16" s="31">
        <v>1746889</v>
      </c>
      <c r="G16" s="31">
        <v>949560.31</v>
      </c>
      <c r="H16" s="40">
        <f t="shared" si="1"/>
        <v>54.35722075071742</v>
      </c>
      <c r="I16" s="34">
        <v>668759</v>
      </c>
      <c r="J16" s="34">
        <v>423827.41</v>
      </c>
      <c r="K16" s="40">
        <f t="shared" si="2"/>
        <v>63.3752084084102</v>
      </c>
      <c r="L16" s="46"/>
      <c r="M16" s="47"/>
      <c r="N16" s="49"/>
      <c r="O16" s="50"/>
      <c r="P16" s="50"/>
      <c r="Q16" s="40"/>
      <c r="R16" s="43"/>
      <c r="S16" s="43"/>
      <c r="T16" s="40"/>
      <c r="U16" s="42">
        <v>651320</v>
      </c>
      <c r="V16" s="42">
        <v>336278.75</v>
      </c>
      <c r="W16" s="40">
        <f t="shared" si="4"/>
        <v>51.630342995762454</v>
      </c>
      <c r="X16" s="42">
        <v>175590</v>
      </c>
      <c r="Y16" s="42">
        <v>142075.72</v>
      </c>
      <c r="Z16" s="44">
        <f>Y16/X16*100</f>
        <v>80.9133321943163</v>
      </c>
    </row>
    <row r="17" spans="1:26" ht="26.25" thickBot="1">
      <c r="A17" s="51"/>
      <c r="B17" s="52" t="s">
        <v>23</v>
      </c>
      <c r="C17" s="31">
        <v>12403763</v>
      </c>
      <c r="D17" s="31">
        <v>15321625.32</v>
      </c>
      <c r="E17" s="53">
        <f t="shared" si="0"/>
        <v>123.52400896405389</v>
      </c>
      <c r="F17" s="31">
        <v>13452997</v>
      </c>
      <c r="G17" s="31">
        <v>8811592.940000001</v>
      </c>
      <c r="H17" s="54">
        <f t="shared" si="1"/>
        <v>65.49910729928804</v>
      </c>
      <c r="I17" s="55">
        <v>2035210</v>
      </c>
      <c r="J17" s="55">
        <v>1259074.16</v>
      </c>
      <c r="K17" s="54">
        <f t="shared" si="2"/>
        <v>61.864582033303684</v>
      </c>
      <c r="L17" s="56"/>
      <c r="M17" s="57"/>
      <c r="N17" s="58"/>
      <c r="O17" s="59">
        <v>4193133</v>
      </c>
      <c r="P17" s="59">
        <v>3370923.46</v>
      </c>
      <c r="Q17" s="54">
        <f>P17/O17*100</f>
        <v>80.39152252027303</v>
      </c>
      <c r="R17" s="60"/>
      <c r="S17" s="60"/>
      <c r="T17" s="54"/>
      <c r="U17" s="59">
        <v>4816152</v>
      </c>
      <c r="V17" s="59">
        <v>2576339.8</v>
      </c>
      <c r="W17" s="54">
        <f t="shared" si="4"/>
        <v>53.493739400251485</v>
      </c>
      <c r="X17" s="59">
        <v>1319382</v>
      </c>
      <c r="Y17" s="59">
        <v>838651.64</v>
      </c>
      <c r="Z17" s="61">
        <f>Y17/X17*100</f>
        <v>63.563974648737066</v>
      </c>
    </row>
    <row r="18" spans="1:26" ht="26.25" thickBot="1">
      <c r="A18" s="62"/>
      <c r="B18" s="63" t="s">
        <v>24</v>
      </c>
      <c r="C18" s="64">
        <f>SUM(C11:C17)</f>
        <v>35350479</v>
      </c>
      <c r="D18" s="65">
        <f>SUM(D11:D17)</f>
        <v>41470720.45</v>
      </c>
      <c r="E18" s="66">
        <f t="shared" si="0"/>
        <v>117.31303683324914</v>
      </c>
      <c r="F18" s="67">
        <f>SUM(F11:F17)</f>
        <v>38569815</v>
      </c>
      <c r="G18" s="67">
        <f>SUM(G11:G17)</f>
        <v>28132136.130000003</v>
      </c>
      <c r="H18" s="68">
        <f t="shared" si="1"/>
        <v>72.93821899327234</v>
      </c>
      <c r="I18" s="67">
        <f>SUM(I11:I17)</f>
        <v>7346606</v>
      </c>
      <c r="J18" s="67">
        <f>SUM(J11:J17)</f>
        <v>5914162.880000001</v>
      </c>
      <c r="K18" s="68">
        <f t="shared" si="2"/>
        <v>80.50197438109518</v>
      </c>
      <c r="L18" s="69">
        <f>SUM(L11:L17)</f>
        <v>426525</v>
      </c>
      <c r="M18" s="67">
        <f>SUM(M11:M17)</f>
        <v>342699.54</v>
      </c>
      <c r="N18" s="68">
        <f>M18/L18*100</f>
        <v>80.34688236328468</v>
      </c>
      <c r="O18" s="67">
        <f>SUM(O11:O17)</f>
        <v>11267364</v>
      </c>
      <c r="P18" s="67">
        <f>SUM(P11:P17)</f>
        <v>9626749.14</v>
      </c>
      <c r="Q18" s="68">
        <f>P18/O18*100</f>
        <v>85.43923086180584</v>
      </c>
      <c r="R18" s="70">
        <f>SUM(R11:R17)</f>
        <v>0</v>
      </c>
      <c r="S18" s="70">
        <f>SUM(S11:S17)</f>
        <v>0</v>
      </c>
      <c r="T18" s="68"/>
      <c r="U18" s="67">
        <f>SUM(U11:U17)</f>
        <v>13694406</v>
      </c>
      <c r="V18" s="67">
        <f>SUM(V11:V17)</f>
        <v>8703569.2</v>
      </c>
      <c r="W18" s="68">
        <f t="shared" si="4"/>
        <v>63.555653308365464</v>
      </c>
      <c r="X18" s="67">
        <f>SUM(X11:X17)</f>
        <v>3099245</v>
      </c>
      <c r="Y18" s="67">
        <f>SUM(Y11:Y17)</f>
        <v>2251220.77</v>
      </c>
      <c r="Z18" s="29">
        <f>Y18/X18*100</f>
        <v>72.63771563719551</v>
      </c>
    </row>
    <row r="19" spans="1:26" ht="25.5">
      <c r="A19" s="7"/>
      <c r="B19" s="30" t="s">
        <v>25</v>
      </c>
      <c r="C19" s="71">
        <v>631620</v>
      </c>
      <c r="D19" s="71">
        <v>387676.91</v>
      </c>
      <c r="E19" s="72">
        <f t="shared" si="0"/>
        <v>61.37818783445742</v>
      </c>
      <c r="F19" s="73">
        <v>661610</v>
      </c>
      <c r="G19" s="73">
        <v>358341.36</v>
      </c>
      <c r="H19" s="33">
        <f t="shared" si="1"/>
        <v>54.16202294403046</v>
      </c>
      <c r="I19" s="74">
        <v>373760</v>
      </c>
      <c r="J19" s="74">
        <v>358341.36</v>
      </c>
      <c r="K19" s="33">
        <f t="shared" si="2"/>
        <v>95.87472174657535</v>
      </c>
      <c r="L19" s="75"/>
      <c r="M19" s="76"/>
      <c r="N19" s="77"/>
      <c r="O19" s="78"/>
      <c r="P19" s="78"/>
      <c r="Q19" s="33"/>
      <c r="R19" s="79"/>
      <c r="S19" s="79"/>
      <c r="T19" s="33"/>
      <c r="U19" s="35">
        <v>100</v>
      </c>
      <c r="V19" s="35">
        <v>0</v>
      </c>
      <c r="W19" s="33"/>
      <c r="X19" s="80"/>
      <c r="Y19" s="80"/>
      <c r="Z19" s="37"/>
    </row>
    <row r="20" spans="1:26" ht="25.5">
      <c r="A20" s="7"/>
      <c r="B20" s="38" t="s">
        <v>26</v>
      </c>
      <c r="C20" s="71">
        <v>2642502</v>
      </c>
      <c r="D20" s="71">
        <v>2512169.49</v>
      </c>
      <c r="E20" s="81">
        <f t="shared" si="0"/>
        <v>95.06783684553504</v>
      </c>
      <c r="F20" s="73">
        <v>2888590</v>
      </c>
      <c r="G20" s="73">
        <v>2346278.09</v>
      </c>
      <c r="H20" s="40">
        <f t="shared" si="1"/>
        <v>81.2257222381854</v>
      </c>
      <c r="I20" s="74">
        <v>517859</v>
      </c>
      <c r="J20" s="74">
        <v>468014.16</v>
      </c>
      <c r="K20" s="40">
        <f t="shared" si="2"/>
        <v>90.3748240351138</v>
      </c>
      <c r="L20" s="82"/>
      <c r="M20" s="47"/>
      <c r="N20" s="49"/>
      <c r="O20" s="42">
        <v>1283321</v>
      </c>
      <c r="P20" s="42">
        <v>1240738</v>
      </c>
      <c r="Q20" s="40">
        <f>P20/O20*100</f>
        <v>96.68181226676724</v>
      </c>
      <c r="R20" s="43"/>
      <c r="S20" s="43"/>
      <c r="T20" s="40"/>
      <c r="U20" s="42">
        <v>447999</v>
      </c>
      <c r="V20" s="42">
        <v>271860.03</v>
      </c>
      <c r="W20" s="40">
        <f aca="true" t="shared" si="5" ref="W20:W27">V20/U20*100</f>
        <v>60.68317786423631</v>
      </c>
      <c r="X20" s="42">
        <v>419567</v>
      </c>
      <c r="Y20" s="42">
        <v>346492.53</v>
      </c>
      <c r="Z20" s="44">
        <f aca="true" t="shared" si="6" ref="Z20:Z29">Y20/X20*100</f>
        <v>82.58336094116078</v>
      </c>
    </row>
    <row r="21" spans="1:26" ht="25.5">
      <c r="A21" s="7"/>
      <c r="B21" s="38" t="s">
        <v>27</v>
      </c>
      <c r="C21" s="71">
        <v>534173</v>
      </c>
      <c r="D21" s="71">
        <v>544460.22</v>
      </c>
      <c r="E21" s="81">
        <f t="shared" si="0"/>
        <v>101.92582178432829</v>
      </c>
      <c r="F21" s="73">
        <v>562520</v>
      </c>
      <c r="G21" s="73">
        <v>461628.14</v>
      </c>
      <c r="H21" s="40">
        <f t="shared" si="1"/>
        <v>82.06430704686056</v>
      </c>
      <c r="I21" s="74">
        <v>202367</v>
      </c>
      <c r="J21" s="74">
        <v>190538.06</v>
      </c>
      <c r="K21" s="40">
        <f t="shared" si="2"/>
        <v>94.15470901876294</v>
      </c>
      <c r="L21" s="82"/>
      <c r="M21" s="47"/>
      <c r="N21" s="49"/>
      <c r="O21" s="50"/>
      <c r="P21" s="50"/>
      <c r="Q21" s="40"/>
      <c r="R21" s="43"/>
      <c r="S21" s="43"/>
      <c r="T21" s="40"/>
      <c r="U21" s="42">
        <v>8380</v>
      </c>
      <c r="V21" s="42">
        <v>6963.13</v>
      </c>
      <c r="W21" s="40">
        <f t="shared" si="5"/>
        <v>83.09224343675417</v>
      </c>
      <c r="X21" s="42">
        <v>351773</v>
      </c>
      <c r="Y21" s="42">
        <v>264126.95</v>
      </c>
      <c r="Z21" s="44">
        <f t="shared" si="6"/>
        <v>75.08448630224606</v>
      </c>
    </row>
    <row r="22" spans="1:26" ht="25.5">
      <c r="A22" s="7"/>
      <c r="B22" s="38" t="s">
        <v>28</v>
      </c>
      <c r="C22" s="71">
        <v>786967</v>
      </c>
      <c r="D22" s="71">
        <v>1076753.78</v>
      </c>
      <c r="E22" s="81">
        <f t="shared" si="0"/>
        <v>136.82324417669355</v>
      </c>
      <c r="F22" s="73">
        <v>985901</v>
      </c>
      <c r="G22" s="73">
        <v>615793.24</v>
      </c>
      <c r="H22" s="40">
        <f t="shared" si="1"/>
        <v>62.459946789789235</v>
      </c>
      <c r="I22" s="74">
        <v>484123</v>
      </c>
      <c r="J22" s="74">
        <v>355998.39</v>
      </c>
      <c r="K22" s="40">
        <f t="shared" si="2"/>
        <v>73.53469882653789</v>
      </c>
      <c r="L22" s="82"/>
      <c r="M22" s="47"/>
      <c r="N22" s="49"/>
      <c r="O22" s="42"/>
      <c r="P22" s="42"/>
      <c r="Q22" s="40"/>
      <c r="R22" s="43"/>
      <c r="S22" s="43"/>
      <c r="T22" s="40"/>
      <c r="U22" s="42">
        <v>256292</v>
      </c>
      <c r="V22" s="42">
        <v>97695.36</v>
      </c>
      <c r="W22" s="40">
        <f t="shared" si="5"/>
        <v>38.11877077708239</v>
      </c>
      <c r="X22" s="42">
        <v>203878</v>
      </c>
      <c r="Y22" s="42">
        <v>129866.46</v>
      </c>
      <c r="Z22" s="44">
        <f t="shared" si="6"/>
        <v>63.69812338751607</v>
      </c>
    </row>
    <row r="23" spans="1:26" ht="27.75" customHeight="1">
      <c r="A23" s="7"/>
      <c r="B23" s="38" t="s">
        <v>29</v>
      </c>
      <c r="C23" s="71">
        <v>1273991</v>
      </c>
      <c r="D23" s="71">
        <v>1393486.67</v>
      </c>
      <c r="E23" s="81">
        <f t="shared" si="0"/>
        <v>109.37963219520388</v>
      </c>
      <c r="F23" s="73">
        <v>1686888</v>
      </c>
      <c r="G23" s="73">
        <v>1374638.64</v>
      </c>
      <c r="H23" s="40">
        <f t="shared" si="1"/>
        <v>81.48962112481681</v>
      </c>
      <c r="I23" s="74">
        <v>730138</v>
      </c>
      <c r="J23" s="74">
        <v>574999.29</v>
      </c>
      <c r="K23" s="40">
        <f t="shared" si="2"/>
        <v>78.75213863680564</v>
      </c>
      <c r="L23" s="82"/>
      <c r="M23" s="47"/>
      <c r="N23" s="49"/>
      <c r="O23" s="42"/>
      <c r="P23" s="42"/>
      <c r="Q23" s="40"/>
      <c r="R23" s="43"/>
      <c r="S23" s="43"/>
      <c r="T23" s="40"/>
      <c r="U23" s="42">
        <v>628720</v>
      </c>
      <c r="V23" s="42">
        <v>567228.38</v>
      </c>
      <c r="W23" s="40">
        <f t="shared" si="5"/>
        <v>90.21955401450566</v>
      </c>
      <c r="X23" s="42">
        <v>240955</v>
      </c>
      <c r="Y23" s="42">
        <v>186700.95</v>
      </c>
      <c r="Z23" s="44">
        <f t="shared" si="6"/>
        <v>77.48374177751033</v>
      </c>
    </row>
    <row r="24" spans="1:30" ht="25.5">
      <c r="A24" s="7"/>
      <c r="B24" s="38" t="s">
        <v>30</v>
      </c>
      <c r="C24" s="71">
        <v>912891</v>
      </c>
      <c r="D24" s="71">
        <v>735160.98</v>
      </c>
      <c r="E24" s="81">
        <f t="shared" si="0"/>
        <v>80.53107983318928</v>
      </c>
      <c r="F24" s="73">
        <v>1144626</v>
      </c>
      <c r="G24" s="73">
        <v>802677.34</v>
      </c>
      <c r="H24" s="40">
        <f t="shared" si="1"/>
        <v>70.12573015115854</v>
      </c>
      <c r="I24" s="74">
        <v>460840</v>
      </c>
      <c r="J24" s="74">
        <v>378472.88</v>
      </c>
      <c r="K24" s="40">
        <f t="shared" si="2"/>
        <v>82.12674247027168</v>
      </c>
      <c r="L24" s="82"/>
      <c r="M24" s="47"/>
      <c r="N24" s="49"/>
      <c r="O24" s="50"/>
      <c r="P24" s="50"/>
      <c r="Q24" s="40"/>
      <c r="R24" s="43"/>
      <c r="S24" s="43"/>
      <c r="T24" s="40"/>
      <c r="U24" s="42">
        <v>227521</v>
      </c>
      <c r="V24" s="42">
        <v>204029.95</v>
      </c>
      <c r="W24" s="40">
        <f t="shared" si="5"/>
        <v>89.67521679317514</v>
      </c>
      <c r="X24" s="42">
        <v>226745</v>
      </c>
      <c r="Y24" s="42">
        <v>204265.8</v>
      </c>
      <c r="Z24" s="44">
        <f t="shared" si="6"/>
        <v>90.08613199850052</v>
      </c>
      <c r="AD24" s="83"/>
    </row>
    <row r="25" spans="1:26" ht="26.25" thickBot="1">
      <c r="A25" s="51"/>
      <c r="B25" s="52" t="s">
        <v>31</v>
      </c>
      <c r="C25" s="71">
        <v>7435246</v>
      </c>
      <c r="D25" s="71">
        <v>8276936.48</v>
      </c>
      <c r="E25" s="84">
        <f t="shared" si="0"/>
        <v>111.32027749989713</v>
      </c>
      <c r="F25" s="73">
        <v>10242591</v>
      </c>
      <c r="G25" s="73">
        <v>7575880.65</v>
      </c>
      <c r="H25" s="54">
        <f t="shared" si="1"/>
        <v>73.96449443309804</v>
      </c>
      <c r="I25" s="74">
        <v>1496050</v>
      </c>
      <c r="J25" s="74">
        <v>1201712.94</v>
      </c>
      <c r="K25" s="54">
        <f t="shared" si="2"/>
        <v>80.32572039704556</v>
      </c>
      <c r="L25" s="85"/>
      <c r="M25" s="57"/>
      <c r="N25" s="58"/>
      <c r="O25" s="59">
        <v>2625875</v>
      </c>
      <c r="P25" s="59">
        <v>1886597.62</v>
      </c>
      <c r="Q25" s="54">
        <f>P25/O25*100</f>
        <v>71.84643671157234</v>
      </c>
      <c r="R25" s="60"/>
      <c r="S25" s="60"/>
      <c r="T25" s="54"/>
      <c r="U25" s="59">
        <v>5713545</v>
      </c>
      <c r="V25" s="59">
        <v>4333227.29</v>
      </c>
      <c r="W25" s="54">
        <f t="shared" si="5"/>
        <v>75.84130850461491</v>
      </c>
      <c r="X25" s="59">
        <v>157121</v>
      </c>
      <c r="Y25" s="59">
        <v>115892.8</v>
      </c>
      <c r="Z25" s="61">
        <f t="shared" si="6"/>
        <v>73.76022301283724</v>
      </c>
    </row>
    <row r="26" spans="1:26" ht="37.5" customHeight="1" thickBot="1">
      <c r="A26" s="7"/>
      <c r="B26" s="63" t="s">
        <v>32</v>
      </c>
      <c r="C26" s="64">
        <f>SUM(C19:C25)</f>
        <v>14217390</v>
      </c>
      <c r="D26" s="64">
        <f>SUM(D19:D25)</f>
        <v>14926644.530000001</v>
      </c>
      <c r="E26" s="86">
        <f t="shared" si="0"/>
        <v>104.98864088274993</v>
      </c>
      <c r="F26" s="64">
        <f>SUM(F19:F25)</f>
        <v>18172726</v>
      </c>
      <c r="G26" s="67">
        <f>SUM(G19:G25)</f>
        <v>13535237.46</v>
      </c>
      <c r="H26" s="68">
        <f t="shared" si="1"/>
        <v>74.4810517695584</v>
      </c>
      <c r="I26" s="67">
        <f>SUM(I19:I25)</f>
        <v>4265137</v>
      </c>
      <c r="J26" s="67">
        <f>SUM(J19:J25)</f>
        <v>3528077.08</v>
      </c>
      <c r="K26" s="68">
        <f t="shared" si="2"/>
        <v>82.71896260307699</v>
      </c>
      <c r="L26" s="70">
        <f>SUM(L19:L25)</f>
        <v>0</v>
      </c>
      <c r="M26" s="70">
        <f>SUM(M19:M25)</f>
        <v>0</v>
      </c>
      <c r="N26" s="69">
        <f>SUM(N19:N25)</f>
        <v>0</v>
      </c>
      <c r="O26" s="67">
        <f>SUM(O19:O25)</f>
        <v>3909196</v>
      </c>
      <c r="P26" s="67">
        <f>SUM(P19:P25)</f>
        <v>3127335.62</v>
      </c>
      <c r="Q26" s="68">
        <f>P26/O26*100</f>
        <v>79.9994582006121</v>
      </c>
      <c r="R26" s="70"/>
      <c r="S26" s="70"/>
      <c r="T26" s="68"/>
      <c r="U26" s="67">
        <f>SUM(U19:U25)</f>
        <v>7282557</v>
      </c>
      <c r="V26" s="67">
        <f>SUM(V19:V25)</f>
        <v>5481004.140000001</v>
      </c>
      <c r="W26" s="68">
        <f t="shared" si="5"/>
        <v>75.26208363353697</v>
      </c>
      <c r="X26" s="67">
        <f>SUM(X19:X25)</f>
        <v>1600039</v>
      </c>
      <c r="Y26" s="67">
        <f>SUM(Y19:Y25)</f>
        <v>1247345.49</v>
      </c>
      <c r="Z26" s="29">
        <f t="shared" si="6"/>
        <v>77.9571929184226</v>
      </c>
    </row>
    <row r="27" spans="1:26" ht="22.5" customHeight="1" thickBot="1">
      <c r="A27" s="7"/>
      <c r="B27" s="87" t="s">
        <v>33</v>
      </c>
      <c r="C27" s="64">
        <f>C10+C18+C26</f>
        <v>71647783</v>
      </c>
      <c r="D27" s="64">
        <f>D10+D18+D26</f>
        <v>80420050.65</v>
      </c>
      <c r="E27" s="66">
        <f t="shared" si="0"/>
        <v>112.24359956818203</v>
      </c>
      <c r="F27" s="64">
        <f>F10+F18+F26</f>
        <v>79217055</v>
      </c>
      <c r="G27" s="67">
        <f>G10+G18+G26</f>
        <v>57794374.45</v>
      </c>
      <c r="H27" s="88">
        <f t="shared" si="1"/>
        <v>72.95698438928333</v>
      </c>
      <c r="I27" s="67">
        <f>I10+I18+I26</f>
        <v>15185337</v>
      </c>
      <c r="J27" s="67">
        <f>J10+J18+J26</f>
        <v>11539093.330000002</v>
      </c>
      <c r="K27" s="88">
        <f t="shared" si="2"/>
        <v>75.98839149898355</v>
      </c>
      <c r="L27" s="67">
        <f>L10+L18+L26</f>
        <v>426525</v>
      </c>
      <c r="M27" s="67">
        <f>M10+M18+M26</f>
        <v>342699.54</v>
      </c>
      <c r="N27" s="89">
        <f>N10+N18+N26</f>
        <v>80.34688236328468</v>
      </c>
      <c r="O27" s="67">
        <f>O10+O18+O26</f>
        <v>23495554</v>
      </c>
      <c r="P27" s="67">
        <f>P10+P18+P26</f>
        <v>19479194.19</v>
      </c>
      <c r="Q27" s="88">
        <f>P27/O27*100</f>
        <v>82.90587312816714</v>
      </c>
      <c r="R27" s="67"/>
      <c r="S27" s="67"/>
      <c r="T27" s="90"/>
      <c r="U27" s="67">
        <f>U10+U18+U26</f>
        <v>30645989</v>
      </c>
      <c r="V27" s="67">
        <f>V10+V18+V26</f>
        <v>21047723.21</v>
      </c>
      <c r="W27" s="88">
        <f t="shared" si="5"/>
        <v>68.68018914318608</v>
      </c>
      <c r="X27" s="67">
        <f>X10+X18+X26</f>
        <v>4699284</v>
      </c>
      <c r="Y27" s="67">
        <f>Y10+Y18+Y26</f>
        <v>3498566.26</v>
      </c>
      <c r="Z27" s="91">
        <f t="shared" si="6"/>
        <v>74.44892158039394</v>
      </c>
    </row>
    <row r="28" spans="1:26" ht="28.5" customHeight="1" thickBot="1">
      <c r="A28" s="92"/>
      <c r="B28" s="93" t="s">
        <v>34</v>
      </c>
      <c r="C28" s="94">
        <v>313847399</v>
      </c>
      <c r="D28" s="94">
        <v>316867648.21000004</v>
      </c>
      <c r="E28" s="95">
        <f t="shared" si="0"/>
        <v>100.96233048915599</v>
      </c>
      <c r="F28" s="96">
        <v>320084164</v>
      </c>
      <c r="G28" s="97">
        <v>290368764.60999995</v>
      </c>
      <c r="H28" s="88">
        <f t="shared" si="1"/>
        <v>90.71637939888834</v>
      </c>
      <c r="I28" s="98">
        <v>1413440</v>
      </c>
      <c r="J28" s="98">
        <v>1240789.05</v>
      </c>
      <c r="K28" s="88">
        <f t="shared" si="2"/>
        <v>87.78505277903554</v>
      </c>
      <c r="L28" s="99"/>
      <c r="M28" s="100"/>
      <c r="N28" s="101"/>
      <c r="O28" s="99">
        <v>98637701</v>
      </c>
      <c r="P28" s="100">
        <v>81041639.13000001</v>
      </c>
      <c r="Q28" s="88">
        <f>P28/O28*100</f>
        <v>82.16091647350946</v>
      </c>
      <c r="R28" s="99">
        <v>44229883</v>
      </c>
      <c r="S28" s="100">
        <v>39672083.809999995</v>
      </c>
      <c r="T28" s="88">
        <f>S28/R28*100</f>
        <v>89.69520405468853</v>
      </c>
      <c r="U28" s="99"/>
      <c r="V28" s="100"/>
      <c r="W28" s="88"/>
      <c r="X28" s="99">
        <v>9194677</v>
      </c>
      <c r="Y28" s="100">
        <v>7909229.769999999</v>
      </c>
      <c r="Z28" s="91">
        <f t="shared" si="6"/>
        <v>86.01965865685112</v>
      </c>
    </row>
    <row r="29" spans="1:26" ht="24.75" customHeight="1" thickBot="1">
      <c r="A29" s="51"/>
      <c r="B29" s="102" t="s">
        <v>35</v>
      </c>
      <c r="C29" s="103">
        <f>C27+C28</f>
        <v>385495182</v>
      </c>
      <c r="D29" s="104">
        <f>D27+D28</f>
        <v>397287698.86</v>
      </c>
      <c r="E29" s="66">
        <f t="shared" si="0"/>
        <v>103.05905687298578</v>
      </c>
      <c r="F29" s="103">
        <f>F27+F28</f>
        <v>399301219</v>
      </c>
      <c r="G29" s="104">
        <f>G27+G28</f>
        <v>348163139.05999994</v>
      </c>
      <c r="H29" s="68">
        <f t="shared" si="1"/>
        <v>87.1931069812236</v>
      </c>
      <c r="I29" s="103">
        <f>I27+I28</f>
        <v>16598777</v>
      </c>
      <c r="J29" s="103">
        <f>J27+J28</f>
        <v>12779882.380000003</v>
      </c>
      <c r="K29" s="68">
        <f t="shared" si="2"/>
        <v>76.99291568288437</v>
      </c>
      <c r="L29" s="104">
        <f>L27+L28</f>
        <v>426525</v>
      </c>
      <c r="M29" s="104">
        <f>M27+M28</f>
        <v>342699.54</v>
      </c>
      <c r="N29" s="21">
        <f>N27+N28</f>
        <v>80.34688236328468</v>
      </c>
      <c r="O29" s="104">
        <f>O27+O28</f>
        <v>122133255</v>
      </c>
      <c r="P29" s="104">
        <f>P27+P28</f>
        <v>100520833.32000001</v>
      </c>
      <c r="Q29" s="68">
        <f>P29/O29*100</f>
        <v>82.30422854119462</v>
      </c>
      <c r="R29" s="104">
        <f>R27+R28</f>
        <v>44229883</v>
      </c>
      <c r="S29" s="104">
        <f>S27+S28</f>
        <v>39672083.809999995</v>
      </c>
      <c r="T29" s="68">
        <f>S29/R29*100</f>
        <v>89.69520405468853</v>
      </c>
      <c r="U29" s="104">
        <f>U27+U28</f>
        <v>30645989</v>
      </c>
      <c r="V29" s="104">
        <f>V27+V28</f>
        <v>21047723.21</v>
      </c>
      <c r="W29" s="68">
        <f>V29/U29*100</f>
        <v>68.68018914318608</v>
      </c>
      <c r="X29" s="104">
        <f>X27+X28</f>
        <v>13893961</v>
      </c>
      <c r="Y29" s="104">
        <f>Y27+Y28</f>
        <v>11407796.029999997</v>
      </c>
      <c r="Z29" s="29">
        <f t="shared" si="6"/>
        <v>82.10614690799835</v>
      </c>
    </row>
    <row r="30" spans="9:25" ht="12.75">
      <c r="I30" s="105"/>
      <c r="J30" s="106"/>
      <c r="K30" s="105"/>
      <c r="L30" s="105"/>
      <c r="M30" s="105"/>
      <c r="N30" s="105"/>
      <c r="O30" s="105"/>
      <c r="P30" s="106"/>
      <c r="Q30" s="105"/>
      <c r="R30" s="105"/>
      <c r="S30" s="106"/>
      <c r="T30" s="105"/>
      <c r="U30" s="105"/>
      <c r="V30" s="105"/>
      <c r="W30" s="105"/>
      <c r="X30" s="105"/>
      <c r="Y30" s="106"/>
    </row>
    <row r="31" spans="6:8" ht="12.75">
      <c r="F31" s="1"/>
      <c r="G31" s="1"/>
      <c r="H31" s="1"/>
    </row>
    <row r="35" spans="6:7" ht="12.75">
      <c r="F35" s="106"/>
      <c r="G35" s="106"/>
    </row>
    <row r="36" ht="12.75">
      <c r="F36" s="106"/>
    </row>
  </sheetData>
  <sheetProtection/>
  <mergeCells count="11"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2017-07-03T12:33:05Z</dcterms:created>
  <dcterms:modified xsi:type="dcterms:W3CDTF">2017-07-03T12:34:06Z</dcterms:modified>
  <cp:category/>
  <cp:version/>
  <cp:contentType/>
  <cp:contentStatus/>
</cp:coreProperties>
</file>