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<sst xmlns="http://schemas.openxmlformats.org/spreadsheetml/2006/main" count="55" uniqueCount="36">
  <si>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29.12.2017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</si>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</sst>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16" xfId="334" applyFont="1" applyBorder="1">
      <alignment/>
      <protection/>
    </xf>
    <xf numFmtId="1" fontId="4" fillId="0" borderId="18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40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8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7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4" applyFont="1" applyBorder="1">
      <alignment/>
      <protection/>
    </xf>
    <xf numFmtId="1" fontId="4" fillId="0" borderId="38" xfId="334" applyNumberFormat="1" applyFont="1" applyBorder="1">
      <alignment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40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8" applyNumberFormat="1" applyFont="1" applyBorder="1" applyAlignment="1">
      <alignment vertical="center" wrapText="1"/>
      <protection/>
    </xf>
    <xf numFmtId="1" fontId="4" fillId="0" borderId="40" xfId="337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4" applyFont="1" applyBorder="1">
      <alignment/>
      <protection/>
    </xf>
    <xf numFmtId="1" fontId="4" fillId="0" borderId="43" xfId="334" applyNumberFormat="1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9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8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7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2" xfId="336" applyFont="1" applyBorder="1">
      <alignment/>
      <protection/>
    </xf>
    <xf numFmtId="1" fontId="4" fillId="0" borderId="43" xfId="336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0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8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7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6" sqref="Q26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43098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3" t="s">
        <v>14</v>
      </c>
      <c r="M9" s="34" t="s">
        <v>15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50936038</v>
      </c>
      <c r="D10" s="41">
        <v>50460755.03</v>
      </c>
      <c r="E10" s="42">
        <f aca="true" t="shared" si="0" ref="E10:E29">D10/C10*100</f>
        <v>99.0669023570306</v>
      </c>
      <c r="F10" s="43">
        <v>45560638</v>
      </c>
      <c r="G10" s="43">
        <v>38511994.64</v>
      </c>
      <c r="H10" s="44">
        <f aca="true" t="shared" si="1" ref="H10:H29">G10/F10*100</f>
        <v>84.52909425895221</v>
      </c>
      <c r="I10" s="45">
        <v>5745088</v>
      </c>
      <c r="J10" s="45">
        <v>5428406.72</v>
      </c>
      <c r="K10" s="46">
        <f aca="true" t="shared" si="2" ref="K10:K29">J10/I10*100</f>
        <v>94.4877906134771</v>
      </c>
      <c r="L10" s="47"/>
      <c r="M10" s="48"/>
      <c r="N10" s="49"/>
      <c r="O10" s="50">
        <v>17249124</v>
      </c>
      <c r="P10" s="50">
        <v>16214119.179999998</v>
      </c>
      <c r="Q10" s="51">
        <f aca="true" t="shared" si="3" ref="Q10:Q15">P10/O10*100</f>
        <v>93.99966734542576</v>
      </c>
      <c r="R10" s="52"/>
      <c r="S10" s="52"/>
      <c r="T10" s="46"/>
      <c r="U10" s="53">
        <v>19005726</v>
      </c>
      <c r="V10" s="53">
        <v>18802317.83</v>
      </c>
      <c r="W10" s="46">
        <f aca="true" t="shared" si="4" ref="W10:W18">V10/U10*100</f>
        <v>98.9297532227919</v>
      </c>
      <c r="X10" s="53"/>
      <c r="Y10" s="53"/>
      <c r="Z10" s="54"/>
    </row>
    <row r="11" spans="1:26" ht="39.75" customHeight="1">
      <c r="A11" s="18"/>
      <c r="B11" s="55" t="s">
        <v>17</v>
      </c>
      <c r="C11" s="56">
        <v>7782177</v>
      </c>
      <c r="D11" s="57">
        <v>9576751.64</v>
      </c>
      <c r="E11" s="58">
        <f t="shared" si="0"/>
        <v>123.06005941525105</v>
      </c>
      <c r="F11" s="59">
        <v>7970182</v>
      </c>
      <c r="G11" s="59">
        <v>7183045.69</v>
      </c>
      <c r="H11" s="60">
        <f t="shared" si="1"/>
        <v>90.12398575089001</v>
      </c>
      <c r="I11" s="61">
        <v>2272300</v>
      </c>
      <c r="J11" s="61">
        <v>2270912.45</v>
      </c>
      <c r="K11" s="60">
        <f t="shared" si="2"/>
        <v>99.93893632002818</v>
      </c>
      <c r="L11" s="62"/>
      <c r="M11" s="62"/>
      <c r="N11" s="60"/>
      <c r="O11" s="62">
        <v>2578408</v>
      </c>
      <c r="P11" s="62">
        <v>2576897.64</v>
      </c>
      <c r="Q11" s="60">
        <f t="shared" si="3"/>
        <v>99.9414227693988</v>
      </c>
      <c r="R11" s="63"/>
      <c r="S11" s="63"/>
      <c r="T11" s="60"/>
      <c r="U11" s="62">
        <v>2083265</v>
      </c>
      <c r="V11" s="62">
        <v>2072676</v>
      </c>
      <c r="W11" s="60">
        <f t="shared" si="4"/>
        <v>99.49171132813156</v>
      </c>
      <c r="X11" s="62">
        <v>881982</v>
      </c>
      <c r="Y11" s="62">
        <v>881876.34</v>
      </c>
      <c r="Z11" s="64">
        <f>Y11/X11*100</f>
        <v>99.98802016367681</v>
      </c>
    </row>
    <row r="12" spans="1:26" ht="25.5">
      <c r="A12" s="18"/>
      <c r="B12" s="65" t="s">
        <v>18</v>
      </c>
      <c r="C12" s="66">
        <v>8891513</v>
      </c>
      <c r="D12" s="67">
        <v>10931471.11</v>
      </c>
      <c r="E12" s="68">
        <f t="shared" si="0"/>
        <v>122.94275574921838</v>
      </c>
      <c r="F12" s="59">
        <v>8145467</v>
      </c>
      <c r="G12" s="59">
        <v>5512712.750000001</v>
      </c>
      <c r="H12" s="69">
        <f t="shared" si="1"/>
        <v>67.6782896548473</v>
      </c>
      <c r="I12" s="61">
        <v>1955369</v>
      </c>
      <c r="J12" s="61">
        <v>1886904.77</v>
      </c>
      <c r="K12" s="69">
        <f t="shared" si="2"/>
        <v>96.49865421820638</v>
      </c>
      <c r="L12" s="70"/>
      <c r="M12" s="70"/>
      <c r="N12" s="69"/>
      <c r="O12" s="71">
        <v>2219202</v>
      </c>
      <c r="P12" s="71">
        <v>2162163.86</v>
      </c>
      <c r="Q12" s="69">
        <f t="shared" si="3"/>
        <v>97.42979052830701</v>
      </c>
      <c r="R12" s="72"/>
      <c r="S12" s="72"/>
      <c r="T12" s="69"/>
      <c r="U12" s="71">
        <v>1994272</v>
      </c>
      <c r="V12" s="71">
        <v>895381.81</v>
      </c>
      <c r="W12" s="69">
        <f t="shared" si="4"/>
        <v>44.89767744821168</v>
      </c>
      <c r="X12" s="71">
        <v>924846</v>
      </c>
      <c r="Y12" s="71">
        <v>800186.11</v>
      </c>
      <c r="Z12" s="73">
        <f>Y12/X12*100</f>
        <v>86.52101106562607</v>
      </c>
    </row>
    <row r="13" spans="1:26" ht="25.5">
      <c r="A13" s="18"/>
      <c r="B13" s="65" t="s">
        <v>19</v>
      </c>
      <c r="C13" s="66">
        <v>18091114</v>
      </c>
      <c r="D13" s="67">
        <v>18700936.17</v>
      </c>
      <c r="E13" s="68">
        <f t="shared" si="0"/>
        <v>103.37083813633589</v>
      </c>
      <c r="F13" s="59">
        <v>16240165</v>
      </c>
      <c r="G13" s="59">
        <v>15223223.329999998</v>
      </c>
      <c r="H13" s="69">
        <f t="shared" si="1"/>
        <v>93.73810752538535</v>
      </c>
      <c r="I13" s="61">
        <v>3197980</v>
      </c>
      <c r="J13" s="61">
        <v>3191041.72</v>
      </c>
      <c r="K13" s="69">
        <f t="shared" si="2"/>
        <v>99.78304179513319</v>
      </c>
      <c r="L13" s="74"/>
      <c r="M13" s="74"/>
      <c r="N13" s="69"/>
      <c r="O13" s="71">
        <v>4253037</v>
      </c>
      <c r="P13" s="71">
        <v>4237991.74</v>
      </c>
      <c r="Q13" s="69">
        <f t="shared" si="3"/>
        <v>99.64624667032052</v>
      </c>
      <c r="R13" s="72"/>
      <c r="S13" s="72"/>
      <c r="T13" s="69"/>
      <c r="U13" s="71">
        <v>8060880</v>
      </c>
      <c r="V13" s="71">
        <v>7975664.8</v>
      </c>
      <c r="W13" s="69">
        <f t="shared" si="4"/>
        <v>98.94285487440577</v>
      </c>
      <c r="X13" s="71"/>
      <c r="Y13" s="71"/>
      <c r="Z13" s="73"/>
    </row>
    <row r="14" spans="1:26" ht="25.5">
      <c r="A14" s="18"/>
      <c r="B14" s="65" t="s">
        <v>20</v>
      </c>
      <c r="C14" s="66">
        <v>12735429</v>
      </c>
      <c r="D14" s="67">
        <v>13866597.309999999</v>
      </c>
      <c r="E14" s="68">
        <f t="shared" si="0"/>
        <v>108.88205893967135</v>
      </c>
      <c r="F14" s="59">
        <v>12573517</v>
      </c>
      <c r="G14" s="59">
        <v>10319969.200000001</v>
      </c>
      <c r="H14" s="69">
        <f t="shared" si="1"/>
        <v>82.0770290444591</v>
      </c>
      <c r="I14" s="61">
        <v>2374118</v>
      </c>
      <c r="J14" s="61">
        <v>2305580.11</v>
      </c>
      <c r="K14" s="69">
        <f t="shared" si="2"/>
        <v>97.11312200994222</v>
      </c>
      <c r="L14" s="75">
        <v>822350</v>
      </c>
      <c r="M14" s="75">
        <v>796488.86</v>
      </c>
      <c r="N14" s="69">
        <f>M14/L14*100</f>
        <v>96.85521493281449</v>
      </c>
      <c r="O14" s="71">
        <v>4606579</v>
      </c>
      <c r="P14" s="71">
        <v>4382667.1</v>
      </c>
      <c r="Q14" s="69">
        <f t="shared" si="3"/>
        <v>95.13930185502082</v>
      </c>
      <c r="R14" s="72"/>
      <c r="S14" s="72"/>
      <c r="T14" s="69"/>
      <c r="U14" s="71">
        <v>3434032</v>
      </c>
      <c r="V14" s="71">
        <v>2937253.05</v>
      </c>
      <c r="W14" s="69">
        <f t="shared" si="4"/>
        <v>85.53365402535562</v>
      </c>
      <c r="X14" s="71">
        <v>1177206</v>
      </c>
      <c r="Y14" s="71">
        <v>1110814.46</v>
      </c>
      <c r="Z14" s="73">
        <f>Y14/X14*100</f>
        <v>94.36024451115608</v>
      </c>
    </row>
    <row r="15" spans="1:26" ht="25.5">
      <c r="A15" s="18"/>
      <c r="B15" s="65" t="s">
        <v>21</v>
      </c>
      <c r="C15" s="66">
        <v>3028038</v>
      </c>
      <c r="D15" s="67">
        <v>3062535.15</v>
      </c>
      <c r="E15" s="68">
        <f t="shared" si="0"/>
        <v>101.1392574994105</v>
      </c>
      <c r="F15" s="59">
        <v>3078780</v>
      </c>
      <c r="G15" s="59">
        <v>2748653.53</v>
      </c>
      <c r="H15" s="69">
        <f t="shared" si="1"/>
        <v>89.27736083773442</v>
      </c>
      <c r="I15" s="61">
        <v>841323</v>
      </c>
      <c r="J15" s="61">
        <v>831345.62</v>
      </c>
      <c r="K15" s="69">
        <f t="shared" si="2"/>
        <v>98.81408448360499</v>
      </c>
      <c r="L15" s="76"/>
      <c r="M15" s="77"/>
      <c r="N15" s="78"/>
      <c r="O15" s="71">
        <v>1512714</v>
      </c>
      <c r="P15" s="71">
        <v>1511681.58</v>
      </c>
      <c r="Q15" s="69">
        <f t="shared" si="3"/>
        <v>99.93175048290689</v>
      </c>
      <c r="R15" s="72"/>
      <c r="S15" s="72"/>
      <c r="T15" s="69"/>
      <c r="U15" s="71">
        <v>89557</v>
      </c>
      <c r="V15" s="71">
        <v>83438.53</v>
      </c>
      <c r="W15" s="69">
        <f t="shared" si="4"/>
        <v>93.16807173085297</v>
      </c>
      <c r="X15" s="71">
        <v>421094</v>
      </c>
      <c r="Y15" s="71">
        <v>406381.18</v>
      </c>
      <c r="Z15" s="73">
        <f>Y15/X15*100</f>
        <v>96.50604853073186</v>
      </c>
    </row>
    <row r="16" spans="1:26" ht="25.5">
      <c r="A16" s="18"/>
      <c r="B16" s="65" t="s">
        <v>22</v>
      </c>
      <c r="C16" s="66">
        <v>3380665</v>
      </c>
      <c r="D16" s="67">
        <v>3925376.48</v>
      </c>
      <c r="E16" s="68">
        <f t="shared" si="0"/>
        <v>116.11255418682418</v>
      </c>
      <c r="F16" s="59">
        <v>3506664</v>
      </c>
      <c r="G16" s="59">
        <v>2964516.33</v>
      </c>
      <c r="H16" s="69">
        <f t="shared" si="1"/>
        <v>84.53950335703678</v>
      </c>
      <c r="I16" s="61">
        <v>1409135</v>
      </c>
      <c r="J16" s="61">
        <v>1207664.33</v>
      </c>
      <c r="K16" s="69">
        <f t="shared" si="2"/>
        <v>85.70252885635514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1389997</v>
      </c>
      <c r="V16" s="71">
        <v>1340408.66</v>
      </c>
      <c r="W16" s="69">
        <f t="shared" si="4"/>
        <v>96.43248582550898</v>
      </c>
      <c r="X16" s="71">
        <v>351185</v>
      </c>
      <c r="Y16" s="71">
        <v>340385.8</v>
      </c>
      <c r="Z16" s="73">
        <f>Y16/X16*100</f>
        <v>96.92492560900949</v>
      </c>
    </row>
    <row r="17" spans="1:26" ht="26.25" thickBot="1">
      <c r="A17" s="81"/>
      <c r="B17" s="82" t="s">
        <v>23</v>
      </c>
      <c r="C17" s="66">
        <v>30064359</v>
      </c>
      <c r="D17" s="67">
        <v>30555584.509999998</v>
      </c>
      <c r="E17" s="83">
        <f t="shared" si="0"/>
        <v>101.63391313282281</v>
      </c>
      <c r="F17" s="59">
        <v>24484662</v>
      </c>
      <c r="G17" s="59">
        <v>20542693.709999997</v>
      </c>
      <c r="H17" s="84">
        <f t="shared" si="1"/>
        <v>83.90025441233372</v>
      </c>
      <c r="I17" s="85">
        <v>4176895</v>
      </c>
      <c r="J17" s="85">
        <v>3903525.54</v>
      </c>
      <c r="K17" s="84">
        <f t="shared" si="2"/>
        <v>93.4551991371581</v>
      </c>
      <c r="L17" s="86"/>
      <c r="M17" s="87"/>
      <c r="N17" s="88"/>
      <c r="O17" s="89">
        <v>8116496</v>
      </c>
      <c r="P17" s="89">
        <v>7564597</v>
      </c>
      <c r="Q17" s="84">
        <f>P17/O17*100</f>
        <v>93.20028002231506</v>
      </c>
      <c r="R17" s="90"/>
      <c r="S17" s="90"/>
      <c r="T17" s="84"/>
      <c r="U17" s="89">
        <v>7496566</v>
      </c>
      <c r="V17" s="89">
        <v>7103417.58</v>
      </c>
      <c r="W17" s="84">
        <f t="shared" si="4"/>
        <v>94.75561983980398</v>
      </c>
      <c r="X17" s="89">
        <v>2546115</v>
      </c>
      <c r="Y17" s="89">
        <v>2097028.83</v>
      </c>
      <c r="Z17" s="91">
        <f>Y17/X17*100</f>
        <v>82.36190549130735</v>
      </c>
    </row>
    <row r="18" spans="1:26" ht="26.25" thickBot="1">
      <c r="A18" s="92"/>
      <c r="B18" s="93" t="s">
        <v>24</v>
      </c>
      <c r="C18" s="94">
        <f>SUM(C11:C17)</f>
        <v>83973295</v>
      </c>
      <c r="D18" s="95">
        <f>SUM(D11:D17)</f>
        <v>90619252.37</v>
      </c>
      <c r="E18" s="96">
        <f t="shared" si="0"/>
        <v>107.91437012207274</v>
      </c>
      <c r="F18" s="97">
        <f>SUM(F11:F17)</f>
        <v>75999437</v>
      </c>
      <c r="G18" s="97">
        <f>SUM(G11:G17)</f>
        <v>64494814.53999999</v>
      </c>
      <c r="H18" s="98">
        <f t="shared" si="1"/>
        <v>84.8622267293901</v>
      </c>
      <c r="I18" s="97">
        <f>SUM(I11:I17)</f>
        <v>16227120</v>
      </c>
      <c r="J18" s="97">
        <f>SUM(J11:J17)</f>
        <v>15596974.54</v>
      </c>
      <c r="K18" s="98">
        <f t="shared" si="2"/>
        <v>96.11671411809365</v>
      </c>
      <c r="L18" s="99">
        <f>SUM(L11:L17)</f>
        <v>822350</v>
      </c>
      <c r="M18" s="97">
        <f>SUM(M11:M17)</f>
        <v>796488.86</v>
      </c>
      <c r="N18" s="98">
        <f>M18/L18*100</f>
        <v>96.85521493281449</v>
      </c>
      <c r="O18" s="97">
        <f>SUM(O11:O17)</f>
        <v>23286436</v>
      </c>
      <c r="P18" s="97">
        <f>SUM(P11:P17)</f>
        <v>22435998.92</v>
      </c>
      <c r="Q18" s="98">
        <f>P18/O18*100</f>
        <v>96.34792941264178</v>
      </c>
      <c r="R18" s="100">
        <f>SUM(R11:R17)</f>
        <v>0</v>
      </c>
      <c r="S18" s="100">
        <f>SUM(S11:S17)</f>
        <v>0</v>
      </c>
      <c r="T18" s="98"/>
      <c r="U18" s="97">
        <f>SUM(U11:U17)</f>
        <v>24548569</v>
      </c>
      <c r="V18" s="97">
        <f>SUM(V11:V17)</f>
        <v>22408240.43</v>
      </c>
      <c r="W18" s="98">
        <f t="shared" si="4"/>
        <v>91.28124914328</v>
      </c>
      <c r="X18" s="97">
        <f>SUM(X11:X17)</f>
        <v>6302428</v>
      </c>
      <c r="Y18" s="97">
        <f>SUM(Y11:Y17)</f>
        <v>5636672.720000001</v>
      </c>
      <c r="Z18" s="54">
        <f>Y18/X18*100</f>
        <v>89.43652700197448</v>
      </c>
    </row>
    <row r="19" spans="1:26" ht="25.5">
      <c r="A19" s="18"/>
      <c r="B19" s="55" t="s">
        <v>25</v>
      </c>
      <c r="C19" s="101">
        <v>1224799</v>
      </c>
      <c r="D19" s="101">
        <v>1262350.15</v>
      </c>
      <c r="E19" s="102">
        <f t="shared" si="0"/>
        <v>103.06590305837938</v>
      </c>
      <c r="F19" s="75">
        <v>1224799</v>
      </c>
      <c r="G19" s="75">
        <v>1192395.68</v>
      </c>
      <c r="H19" s="60">
        <f t="shared" si="1"/>
        <v>97.35439692553635</v>
      </c>
      <c r="I19" s="103">
        <v>839449</v>
      </c>
      <c r="J19" s="103">
        <v>836043.07</v>
      </c>
      <c r="K19" s="60">
        <f t="shared" si="2"/>
        <v>99.59426600067425</v>
      </c>
      <c r="L19" s="104"/>
      <c r="M19" s="105"/>
      <c r="N19" s="106"/>
      <c r="O19" s="107"/>
      <c r="P19" s="107"/>
      <c r="Q19" s="60"/>
      <c r="R19" s="108"/>
      <c r="S19" s="108"/>
      <c r="T19" s="60"/>
      <c r="U19" s="62">
        <v>100</v>
      </c>
      <c r="V19" s="62">
        <v>0</v>
      </c>
      <c r="W19" s="60"/>
      <c r="X19" s="109"/>
      <c r="Y19" s="109"/>
      <c r="Z19" s="64"/>
    </row>
    <row r="20" spans="1:26" ht="25.5">
      <c r="A20" s="18"/>
      <c r="B20" s="65" t="s">
        <v>26</v>
      </c>
      <c r="C20" s="101">
        <v>5109848</v>
      </c>
      <c r="D20" s="101">
        <v>5287079.28</v>
      </c>
      <c r="E20" s="110">
        <f t="shared" si="0"/>
        <v>103.46842567528427</v>
      </c>
      <c r="F20" s="75">
        <v>5313394</v>
      </c>
      <c r="G20" s="75">
        <v>4957755.18</v>
      </c>
      <c r="H20" s="69">
        <f t="shared" si="1"/>
        <v>93.30674856786453</v>
      </c>
      <c r="I20" s="103">
        <v>1156145</v>
      </c>
      <c r="J20" s="103">
        <v>1142463.85</v>
      </c>
      <c r="K20" s="69">
        <f t="shared" si="2"/>
        <v>98.81665794515395</v>
      </c>
      <c r="L20" s="111"/>
      <c r="M20" s="77"/>
      <c r="N20" s="79"/>
      <c r="O20" s="71">
        <v>2562422</v>
      </c>
      <c r="P20" s="71">
        <v>2550872.78</v>
      </c>
      <c r="Q20" s="69">
        <f>P20/O20*100</f>
        <v>99.54928501238281</v>
      </c>
      <c r="R20" s="72"/>
      <c r="S20" s="72"/>
      <c r="T20" s="69"/>
      <c r="U20" s="71">
        <v>622499</v>
      </c>
      <c r="V20" s="71">
        <v>610587.73</v>
      </c>
      <c r="W20" s="69">
        <f aca="true" t="shared" si="5" ref="W20:W27">V20/U20*100</f>
        <v>98.08653989805606</v>
      </c>
      <c r="X20" s="71">
        <v>733944</v>
      </c>
      <c r="Y20" s="71">
        <v>727850.15</v>
      </c>
      <c r="Z20" s="73">
        <f aca="true" t="shared" si="6" ref="Z20:Z29">Y20/X20*100</f>
        <v>99.16971185812542</v>
      </c>
    </row>
    <row r="21" spans="1:26" ht="25.5">
      <c r="A21" s="18"/>
      <c r="B21" s="65" t="s">
        <v>27</v>
      </c>
      <c r="C21" s="101">
        <v>966446</v>
      </c>
      <c r="D21" s="101">
        <v>1172503.63</v>
      </c>
      <c r="E21" s="110">
        <f t="shared" si="0"/>
        <v>121.3211736610219</v>
      </c>
      <c r="F21" s="75">
        <v>1041004</v>
      </c>
      <c r="G21" s="75">
        <v>923682.53</v>
      </c>
      <c r="H21" s="69">
        <f t="shared" si="1"/>
        <v>88.72996933729361</v>
      </c>
      <c r="I21" s="103">
        <v>440718</v>
      </c>
      <c r="J21" s="103">
        <v>428575.6</v>
      </c>
      <c r="K21" s="69">
        <f t="shared" si="2"/>
        <v>97.24485952468471</v>
      </c>
      <c r="L21" s="111"/>
      <c r="M21" s="77"/>
      <c r="N21" s="79"/>
      <c r="O21" s="80"/>
      <c r="P21" s="80"/>
      <c r="Q21" s="69"/>
      <c r="R21" s="72"/>
      <c r="S21" s="72"/>
      <c r="T21" s="69"/>
      <c r="U21" s="71">
        <v>15480</v>
      </c>
      <c r="V21" s="71">
        <v>15480</v>
      </c>
      <c r="W21" s="69">
        <f t="shared" si="5"/>
        <v>100</v>
      </c>
      <c r="X21" s="71">
        <v>584806</v>
      </c>
      <c r="Y21" s="71">
        <v>571256.05</v>
      </c>
      <c r="Z21" s="73">
        <f t="shared" si="6"/>
        <v>97.68300085840434</v>
      </c>
    </row>
    <row r="22" spans="1:26" ht="25.5">
      <c r="A22" s="18"/>
      <c r="B22" s="65" t="s">
        <v>28</v>
      </c>
      <c r="C22" s="101">
        <v>3209252</v>
      </c>
      <c r="D22" s="101">
        <v>2998804.57</v>
      </c>
      <c r="E22" s="110">
        <f t="shared" si="0"/>
        <v>93.4424772501505</v>
      </c>
      <c r="F22" s="75">
        <v>2558218</v>
      </c>
      <c r="G22" s="75">
        <v>2053454.23</v>
      </c>
      <c r="H22" s="69">
        <f t="shared" si="1"/>
        <v>80.26893056025717</v>
      </c>
      <c r="I22" s="103">
        <v>947723</v>
      </c>
      <c r="J22" s="103">
        <v>856330.82</v>
      </c>
      <c r="K22" s="69">
        <f t="shared" si="2"/>
        <v>90.35665695567164</v>
      </c>
      <c r="L22" s="111"/>
      <c r="M22" s="77"/>
      <c r="N22" s="79"/>
      <c r="O22" s="71"/>
      <c r="P22" s="71"/>
      <c r="Q22" s="69"/>
      <c r="R22" s="72"/>
      <c r="S22" s="72"/>
      <c r="T22" s="69"/>
      <c r="U22" s="71">
        <v>792595</v>
      </c>
      <c r="V22" s="71">
        <v>787403.16</v>
      </c>
      <c r="W22" s="69">
        <f t="shared" si="5"/>
        <v>99.34495675597248</v>
      </c>
      <c r="X22" s="71">
        <v>682367</v>
      </c>
      <c r="Y22" s="71">
        <v>680385.78</v>
      </c>
      <c r="Z22" s="73">
        <f t="shared" si="6"/>
        <v>99.70965477521628</v>
      </c>
    </row>
    <row r="23" spans="1:26" ht="27.75" customHeight="1">
      <c r="A23" s="18"/>
      <c r="B23" s="65" t="s">
        <v>29</v>
      </c>
      <c r="C23" s="101">
        <v>3268993</v>
      </c>
      <c r="D23" s="101">
        <v>3676453.07</v>
      </c>
      <c r="E23" s="110">
        <f t="shared" si="0"/>
        <v>112.46439102194468</v>
      </c>
      <c r="F23" s="75">
        <v>3509818</v>
      </c>
      <c r="G23" s="75">
        <v>3273949.91</v>
      </c>
      <c r="H23" s="69">
        <f t="shared" si="1"/>
        <v>93.27976293927492</v>
      </c>
      <c r="I23" s="103">
        <v>1511389</v>
      </c>
      <c r="J23" s="103">
        <v>1488528.93</v>
      </c>
      <c r="K23" s="69">
        <f t="shared" si="2"/>
        <v>98.48747939809009</v>
      </c>
      <c r="L23" s="111"/>
      <c r="M23" s="77"/>
      <c r="N23" s="79"/>
      <c r="O23" s="71"/>
      <c r="P23" s="71"/>
      <c r="Q23" s="69"/>
      <c r="R23" s="72"/>
      <c r="S23" s="72"/>
      <c r="T23" s="69"/>
      <c r="U23" s="71">
        <v>1435636</v>
      </c>
      <c r="V23" s="71">
        <v>1409581.06</v>
      </c>
      <c r="W23" s="69">
        <f t="shared" si="5"/>
        <v>98.18512909957677</v>
      </c>
      <c r="X23" s="71">
        <v>452493</v>
      </c>
      <c r="Y23" s="71">
        <v>450663.65</v>
      </c>
      <c r="Z23" s="73">
        <f t="shared" si="6"/>
        <v>99.5957175028122</v>
      </c>
    </row>
    <row r="24" spans="1:30" ht="25.5">
      <c r="A24" s="18"/>
      <c r="B24" s="65" t="s">
        <v>30</v>
      </c>
      <c r="C24" s="101">
        <v>1861033</v>
      </c>
      <c r="D24" s="101">
        <v>1942709.48</v>
      </c>
      <c r="E24" s="110">
        <f t="shared" si="0"/>
        <v>104.3887711824562</v>
      </c>
      <c r="F24" s="75">
        <v>1940975</v>
      </c>
      <c r="G24" s="75">
        <v>1685006.82</v>
      </c>
      <c r="H24" s="69">
        <f t="shared" si="1"/>
        <v>86.81239171035176</v>
      </c>
      <c r="I24" s="103">
        <v>970611</v>
      </c>
      <c r="J24" s="103">
        <v>921360.2</v>
      </c>
      <c r="K24" s="69">
        <f t="shared" si="2"/>
        <v>94.92579416470656</v>
      </c>
      <c r="L24" s="111"/>
      <c r="M24" s="77"/>
      <c r="N24" s="79"/>
      <c r="O24" s="80"/>
      <c r="P24" s="80"/>
      <c r="Q24" s="69"/>
      <c r="R24" s="72"/>
      <c r="S24" s="72"/>
      <c r="T24" s="69"/>
      <c r="U24" s="71">
        <v>274271</v>
      </c>
      <c r="V24" s="71">
        <v>239647.6</v>
      </c>
      <c r="W24" s="69">
        <f t="shared" si="5"/>
        <v>87.37620820283588</v>
      </c>
      <c r="X24" s="71">
        <v>461573</v>
      </c>
      <c r="Y24" s="71">
        <v>457198.06</v>
      </c>
      <c r="Z24" s="73">
        <f t="shared" si="6"/>
        <v>99.05216726281651</v>
      </c>
      <c r="AD24" s="112"/>
    </row>
    <row r="25" spans="1:26" ht="26.25" thickBot="1">
      <c r="A25" s="81"/>
      <c r="B25" s="82" t="s">
        <v>31</v>
      </c>
      <c r="C25" s="101">
        <v>18019818</v>
      </c>
      <c r="D25" s="101">
        <v>19191220.13</v>
      </c>
      <c r="E25" s="113">
        <f t="shared" si="0"/>
        <v>106.50063241482239</v>
      </c>
      <c r="F25" s="75">
        <v>23027163</v>
      </c>
      <c r="G25" s="75">
        <v>19896594.259999998</v>
      </c>
      <c r="H25" s="84">
        <f t="shared" si="1"/>
        <v>86.40488739320601</v>
      </c>
      <c r="I25" s="103">
        <v>3639265</v>
      </c>
      <c r="J25" s="103">
        <v>3053945.45</v>
      </c>
      <c r="K25" s="84">
        <f t="shared" si="2"/>
        <v>83.9165449616887</v>
      </c>
      <c r="L25" s="114"/>
      <c r="M25" s="87"/>
      <c r="N25" s="88"/>
      <c r="O25" s="89">
        <v>4821609</v>
      </c>
      <c r="P25" s="89">
        <v>4611472</v>
      </c>
      <c r="Q25" s="84">
        <f>P25/O25*100</f>
        <v>95.64176605776204</v>
      </c>
      <c r="R25" s="90"/>
      <c r="S25" s="90"/>
      <c r="T25" s="84"/>
      <c r="U25" s="89">
        <v>13490692</v>
      </c>
      <c r="V25" s="89">
        <v>12818060.290000001</v>
      </c>
      <c r="W25" s="84">
        <f t="shared" si="5"/>
        <v>95.01410520676035</v>
      </c>
      <c r="X25" s="89">
        <v>401964</v>
      </c>
      <c r="Y25" s="89">
        <v>383671.52</v>
      </c>
      <c r="Z25" s="91">
        <f t="shared" si="6"/>
        <v>95.44922430864456</v>
      </c>
    </row>
    <row r="26" spans="1:26" ht="37.5" customHeight="1" thickBot="1">
      <c r="A26" s="18"/>
      <c r="B26" s="93" t="s">
        <v>32</v>
      </c>
      <c r="C26" s="94">
        <f>SUM(C19:C25)</f>
        <v>33660189</v>
      </c>
      <c r="D26" s="115">
        <f>SUM(D19:D25)</f>
        <v>35531120.31</v>
      </c>
      <c r="E26" s="116">
        <f t="shared" si="0"/>
        <v>105.55829116111025</v>
      </c>
      <c r="F26" s="117">
        <f>SUM(F19:F25)</f>
        <v>38615371</v>
      </c>
      <c r="G26" s="97">
        <f>SUM(G19:G25)</f>
        <v>33982838.61</v>
      </c>
      <c r="H26" s="98">
        <f t="shared" si="1"/>
        <v>88.00339794741322</v>
      </c>
      <c r="I26" s="97">
        <f>SUM(I19:I25)</f>
        <v>9505300</v>
      </c>
      <c r="J26" s="97">
        <f>SUM(J19:J25)</f>
        <v>8727247.92</v>
      </c>
      <c r="K26" s="98">
        <f t="shared" si="2"/>
        <v>91.81454472767824</v>
      </c>
      <c r="L26" s="100">
        <f>SUM(L19:L25)</f>
        <v>0</v>
      </c>
      <c r="M26" s="100">
        <f>SUM(M19:M25)</f>
        <v>0</v>
      </c>
      <c r="N26" s="99">
        <f>SUM(N19:N25)</f>
        <v>0</v>
      </c>
      <c r="O26" s="97">
        <f>SUM(O19:O25)</f>
        <v>7384031</v>
      </c>
      <c r="P26" s="97">
        <f>SUM(P19:P25)</f>
        <v>7162344.779999999</v>
      </c>
      <c r="Q26" s="98">
        <f>P26/O26*100</f>
        <v>96.99776152077368</v>
      </c>
      <c r="R26" s="100"/>
      <c r="S26" s="100"/>
      <c r="T26" s="98"/>
      <c r="U26" s="97">
        <f>SUM(U19:U25)</f>
        <v>16631273</v>
      </c>
      <c r="V26" s="97">
        <f>SUM(V19:V25)</f>
        <v>15880759.840000002</v>
      </c>
      <c r="W26" s="98">
        <f t="shared" si="5"/>
        <v>95.48733786042717</v>
      </c>
      <c r="X26" s="97">
        <f>SUM(X19:X25)</f>
        <v>3317147</v>
      </c>
      <c r="Y26" s="97">
        <f>SUM(Y19:Y25)</f>
        <v>3271025.2100000004</v>
      </c>
      <c r="Z26" s="54">
        <f t="shared" si="6"/>
        <v>98.60959463056658</v>
      </c>
    </row>
    <row r="27" spans="1:26" ht="22.5" customHeight="1" thickBot="1">
      <c r="A27" s="18"/>
      <c r="B27" s="118" t="s">
        <v>33</v>
      </c>
      <c r="C27" s="94">
        <f>C10+C18+C26</f>
        <v>168569522</v>
      </c>
      <c r="D27" s="115">
        <f>D10+D18+D26</f>
        <v>176611127.71</v>
      </c>
      <c r="E27" s="96">
        <f t="shared" si="0"/>
        <v>104.77049802039542</v>
      </c>
      <c r="F27" s="117">
        <f>F10+F18+F26</f>
        <v>160175446</v>
      </c>
      <c r="G27" s="97">
        <f>G10+G18+G26</f>
        <v>136989647.79</v>
      </c>
      <c r="H27" s="119">
        <f t="shared" si="1"/>
        <v>85.52474877454063</v>
      </c>
      <c r="I27" s="97">
        <f>I10+I18+I26</f>
        <v>31477508</v>
      </c>
      <c r="J27" s="97">
        <f>J10+J18+J26</f>
        <v>29752629.18</v>
      </c>
      <c r="K27" s="119">
        <f t="shared" si="2"/>
        <v>94.52028152927481</v>
      </c>
      <c r="L27" s="97">
        <f>L10+L18+L26</f>
        <v>822350</v>
      </c>
      <c r="M27" s="97">
        <f>M10+M18+M26</f>
        <v>796488.86</v>
      </c>
      <c r="N27" s="120">
        <f>N10+N18+N26</f>
        <v>96.85521493281449</v>
      </c>
      <c r="O27" s="97">
        <f>O10+O18+O26</f>
        <v>47919591</v>
      </c>
      <c r="P27" s="97">
        <f>P10+P18+P26</f>
        <v>45812462.88</v>
      </c>
      <c r="Q27" s="119">
        <f>P27/O27*100</f>
        <v>95.60278358803188</v>
      </c>
      <c r="R27" s="97"/>
      <c r="S27" s="97"/>
      <c r="T27" s="121"/>
      <c r="U27" s="97">
        <f>U10+U18+U26</f>
        <v>60185568</v>
      </c>
      <c r="V27" s="97">
        <f>V10+V18+V26</f>
        <v>57091318.1</v>
      </c>
      <c r="W27" s="119">
        <f t="shared" si="5"/>
        <v>94.85881748262308</v>
      </c>
      <c r="X27" s="97">
        <f>X10+X18+X26</f>
        <v>9619575</v>
      </c>
      <c r="Y27" s="97">
        <f>Y10+Y18+Y26</f>
        <v>8907697.930000002</v>
      </c>
      <c r="Z27" s="122">
        <f t="shared" si="6"/>
        <v>92.59970352120548</v>
      </c>
    </row>
    <row r="28" spans="1:26" ht="28.5" customHeight="1" thickBot="1">
      <c r="A28" s="123"/>
      <c r="B28" s="124" t="s">
        <v>34</v>
      </c>
      <c r="C28" s="125">
        <v>646271672</v>
      </c>
      <c r="D28" s="126">
        <v>648005288.81</v>
      </c>
      <c r="E28" s="127">
        <f t="shared" si="0"/>
        <v>100.2682489245792</v>
      </c>
      <c r="F28" s="128">
        <v>629888649</v>
      </c>
      <c r="G28" s="129">
        <v>550712299.1199998</v>
      </c>
      <c r="H28" s="119">
        <f t="shared" si="1"/>
        <v>87.43010371663323</v>
      </c>
      <c r="I28" s="130">
        <v>3801598</v>
      </c>
      <c r="J28" s="130">
        <v>3658731.05</v>
      </c>
      <c r="K28" s="119">
        <f t="shared" si="2"/>
        <v>96.24192379099526</v>
      </c>
      <c r="L28" s="131"/>
      <c r="M28" s="132"/>
      <c r="N28" s="133"/>
      <c r="O28" s="131">
        <v>173497923</v>
      </c>
      <c r="P28" s="132">
        <v>158011266.94999996</v>
      </c>
      <c r="Q28" s="119">
        <f>P28/O28*100</f>
        <v>91.07386660184973</v>
      </c>
      <c r="R28" s="131">
        <v>89270207</v>
      </c>
      <c r="S28" s="132">
        <v>86613531.41</v>
      </c>
      <c r="T28" s="119">
        <f>S28/R28*100</f>
        <v>97.02400646388105</v>
      </c>
      <c r="U28" s="131"/>
      <c r="V28" s="132"/>
      <c r="W28" s="119"/>
      <c r="X28" s="131">
        <v>17035024</v>
      </c>
      <c r="Y28" s="132">
        <v>16306371.070000002</v>
      </c>
      <c r="Z28" s="122">
        <f t="shared" si="6"/>
        <v>95.72261870602591</v>
      </c>
    </row>
    <row r="29" spans="1:26" ht="24.75" customHeight="1" thickBot="1">
      <c r="A29" s="81"/>
      <c r="B29" s="134" t="s">
        <v>35</v>
      </c>
      <c r="C29" s="135">
        <f>C27+C28</f>
        <v>814841194</v>
      </c>
      <c r="D29" s="136">
        <f>D27+D28</f>
        <v>824616416.52</v>
      </c>
      <c r="E29" s="96">
        <f t="shared" si="0"/>
        <v>101.19964756224633</v>
      </c>
      <c r="F29" s="137">
        <f>F27+F28</f>
        <v>790064095</v>
      </c>
      <c r="G29" s="138">
        <f>G27+G28</f>
        <v>687701946.9099997</v>
      </c>
      <c r="H29" s="98">
        <f t="shared" si="1"/>
        <v>87.04381723738499</v>
      </c>
      <c r="I29" s="137">
        <f>I27+I28</f>
        <v>35279106</v>
      </c>
      <c r="J29" s="137">
        <f>J27+J28</f>
        <v>33411360.23</v>
      </c>
      <c r="K29" s="98">
        <f t="shared" si="2"/>
        <v>94.70580187037619</v>
      </c>
      <c r="L29" s="138">
        <f>L27+L28</f>
        <v>822350</v>
      </c>
      <c r="M29" s="138">
        <f>M27+M28</f>
        <v>796488.86</v>
      </c>
      <c r="N29" s="46">
        <f>N27+N28</f>
        <v>96.85521493281449</v>
      </c>
      <c r="O29" s="138">
        <f>O27+O28</f>
        <v>221417514</v>
      </c>
      <c r="P29" s="138">
        <f>P27+P28</f>
        <v>203823729.82999995</v>
      </c>
      <c r="Q29" s="98">
        <f>P29/O29*100</f>
        <v>92.05402325581163</v>
      </c>
      <c r="R29" s="138">
        <f>R27+R28</f>
        <v>89270207</v>
      </c>
      <c r="S29" s="138">
        <f>S27+S28</f>
        <v>86613531.41</v>
      </c>
      <c r="T29" s="98">
        <f>S29/R29*100</f>
        <v>97.02400646388105</v>
      </c>
      <c r="U29" s="138">
        <f>U27+U28</f>
        <v>60185568</v>
      </c>
      <c r="V29" s="138">
        <f>V27+V28</f>
        <v>57091318.1</v>
      </c>
      <c r="W29" s="98">
        <f>V29/U29*100</f>
        <v>94.85881748262308</v>
      </c>
      <c r="X29" s="138">
        <f>X27+X28</f>
        <v>26654599</v>
      </c>
      <c r="Y29" s="138">
        <f>Y27+Y28</f>
        <v>25214069.000000004</v>
      </c>
      <c r="Z29" s="54">
        <f t="shared" si="6"/>
        <v>94.59556679130684</v>
      </c>
    </row>
    <row r="30" spans="9:25" ht="12.75">
      <c r="I30" s="139"/>
      <c r="J30" s="140"/>
      <c r="K30" s="139"/>
      <c r="L30" s="139"/>
      <c r="M30" s="139"/>
      <c r="N30" s="139"/>
      <c r="O30" s="139"/>
      <c r="P30" s="140"/>
      <c r="Q30" s="139"/>
      <c r="R30" s="139"/>
      <c r="S30" s="140"/>
      <c r="T30" s="139"/>
      <c r="U30" s="139"/>
      <c r="V30" s="139"/>
      <c r="W30" s="139"/>
      <c r="X30" s="139"/>
      <c r="Y30" s="140"/>
    </row>
    <row r="32" spans="6:7" ht="12.75">
      <c r="F32" s="140"/>
      <c r="G32" s="140"/>
    </row>
    <row r="33" ht="12.75">
      <c r="F33" s="140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2018-01-03T06:17:07Z</cp:lastPrinted>
  <dcterms:created xsi:type="dcterms:W3CDTF">2018-01-03T06:14:34Z</dcterms:created>
  <dcterms:modified xsi:type="dcterms:W3CDTF">2018-01-03T06:18:41Z</dcterms:modified>
  <cp:category/>
  <cp:version/>
  <cp:contentType/>
  <cp:contentStatus/>
</cp:coreProperties>
</file>