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<sst xmlns="http://schemas.openxmlformats.org/spreadsheetml/2006/main" count="55" uniqueCount="36">
  <si>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29.05.2017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</si>
  <si>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</si>
  <si>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</si>
  <si>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</si>
  <si>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</si>
  <si>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</si>
  <si>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</si>
  <si>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</si>
  <si>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</si>
  <si>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</si>
  <si>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</si>
  <si>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січень-травень</t>
  </si>
  <si>
    <t>виконання по доходах за січень-травень</t>
  </si>
  <si>
    <t>%</t>
  </si>
  <si>
    <t>затерджено з урахуванням змін на 
січень-травень</t>
  </si>
  <si>
    <t>касові видатки  за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</si>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</sst>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3" fontId="4" fillId="0" borderId="24" xfId="334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7" applyNumberFormat="1" applyFont="1" applyBorder="1" applyAlignment="1">
      <alignment vertical="center" wrapText="1"/>
      <protection/>
    </xf>
    <xf numFmtId="1" fontId="4" fillId="0" borderId="36" xfId="336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4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5"/>
  <sheetViews>
    <sheetView tabSelected="1" workbookViewId="0" topLeftCell="A1">
      <pane xSplit="2" ySplit="9" topLeftCell="F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6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42884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18131634</v>
      </c>
      <c r="D10" s="39">
        <v>20167950.73</v>
      </c>
      <c r="E10" s="40">
        <f aca="true" t="shared" si="0" ref="E10:E29">D10/C10*100</f>
        <v>111.23074031827468</v>
      </c>
      <c r="F10" s="39">
        <v>18886034</v>
      </c>
      <c r="G10" s="39">
        <v>12231251.56</v>
      </c>
      <c r="H10" s="41">
        <f aca="true" t="shared" si="1" ref="H10:H29">G10/F10*100</f>
        <v>64.76347315693702</v>
      </c>
      <c r="I10" s="42">
        <v>3208528</v>
      </c>
      <c r="J10" s="42">
        <v>1517154.41</v>
      </c>
      <c r="K10" s="43">
        <f aca="true" t="shared" si="2" ref="K10:K29">J10/I10*100</f>
        <v>47.28506062593189</v>
      </c>
      <c r="L10" s="44"/>
      <c r="M10" s="45"/>
      <c r="N10" s="46"/>
      <c r="O10" s="47">
        <v>6971850</v>
      </c>
      <c r="P10" s="47">
        <v>4730550.75</v>
      </c>
      <c r="Q10" s="48">
        <f aca="true" t="shared" si="3" ref="Q10:Q15">P10/O10*100</f>
        <v>67.85215903956625</v>
      </c>
      <c r="R10" s="49"/>
      <c r="S10" s="49"/>
      <c r="T10" s="43"/>
      <c r="U10" s="50">
        <v>7873556</v>
      </c>
      <c r="V10" s="50">
        <v>5642075.3</v>
      </c>
      <c r="W10" s="43">
        <f aca="true" t="shared" si="4" ref="W10:W18">V10/U10*100</f>
        <v>71.65854030885154</v>
      </c>
      <c r="X10" s="50"/>
      <c r="Y10" s="50"/>
      <c r="Z10" s="51"/>
    </row>
    <row r="11" spans="1:26" ht="39.75" customHeight="1">
      <c r="A11" s="18"/>
      <c r="B11" s="52" t="s">
        <v>17</v>
      </c>
      <c r="C11" s="53">
        <v>3130678</v>
      </c>
      <c r="D11" s="53">
        <v>3618187.36</v>
      </c>
      <c r="E11" s="54">
        <f t="shared" si="0"/>
        <v>115.5720058083265</v>
      </c>
      <c r="F11" s="53">
        <v>3273975</v>
      </c>
      <c r="G11" s="53">
        <v>2483602.32</v>
      </c>
      <c r="H11" s="55">
        <f t="shared" si="1"/>
        <v>75.85892745057613</v>
      </c>
      <c r="I11" s="56">
        <v>698855</v>
      </c>
      <c r="J11" s="56">
        <v>582618.17</v>
      </c>
      <c r="K11" s="55">
        <f t="shared" si="2"/>
        <v>83.36753260690702</v>
      </c>
      <c r="L11" s="57"/>
      <c r="M11" s="57"/>
      <c r="N11" s="55"/>
      <c r="O11" s="57">
        <v>1067404</v>
      </c>
      <c r="P11" s="57">
        <v>943504.64</v>
      </c>
      <c r="Q11" s="55">
        <f t="shared" si="3"/>
        <v>88.3924587129147</v>
      </c>
      <c r="R11" s="58"/>
      <c r="S11" s="58"/>
      <c r="T11" s="55"/>
      <c r="U11" s="57">
        <v>1003262</v>
      </c>
      <c r="V11" s="57">
        <v>567185.36</v>
      </c>
      <c r="W11" s="55">
        <f t="shared" si="4"/>
        <v>56.534121695030805</v>
      </c>
      <c r="X11" s="57">
        <v>384325</v>
      </c>
      <c r="Y11" s="57">
        <v>332532</v>
      </c>
      <c r="Z11" s="59">
        <f>Y11/X11*100</f>
        <v>86.52364535224095</v>
      </c>
    </row>
    <row r="12" spans="1:26" ht="25.5">
      <c r="A12" s="18"/>
      <c r="B12" s="60" t="s">
        <v>18</v>
      </c>
      <c r="C12" s="53">
        <v>3295868</v>
      </c>
      <c r="D12" s="53">
        <v>3887936.86</v>
      </c>
      <c r="E12" s="61">
        <f t="shared" si="0"/>
        <v>117.96397367855751</v>
      </c>
      <c r="F12" s="53">
        <v>3745262</v>
      </c>
      <c r="G12" s="53">
        <v>2119475.81</v>
      </c>
      <c r="H12" s="62">
        <f t="shared" si="1"/>
        <v>56.59085559301326</v>
      </c>
      <c r="I12" s="56">
        <v>930089</v>
      </c>
      <c r="J12" s="56">
        <v>654806.74</v>
      </c>
      <c r="K12" s="62">
        <f t="shared" si="2"/>
        <v>70.40258942961373</v>
      </c>
      <c r="L12" s="63"/>
      <c r="M12" s="63"/>
      <c r="N12" s="62"/>
      <c r="O12" s="64">
        <v>851382</v>
      </c>
      <c r="P12" s="64">
        <v>734395.48</v>
      </c>
      <c r="Q12" s="62">
        <f t="shared" si="3"/>
        <v>86.25922089027017</v>
      </c>
      <c r="R12" s="65"/>
      <c r="S12" s="65"/>
      <c r="T12" s="62"/>
      <c r="U12" s="64">
        <v>1002000</v>
      </c>
      <c r="V12" s="64">
        <v>366476.28</v>
      </c>
      <c r="W12" s="62">
        <f t="shared" si="4"/>
        <v>36.57447904191617</v>
      </c>
      <c r="X12" s="64">
        <v>324713</v>
      </c>
      <c r="Y12" s="64">
        <v>283842.41</v>
      </c>
      <c r="Z12" s="66">
        <f>Y12/X12*100</f>
        <v>87.41331883848198</v>
      </c>
    </row>
    <row r="13" spans="1:26" ht="25.5">
      <c r="A13" s="18"/>
      <c r="B13" s="60" t="s">
        <v>19</v>
      </c>
      <c r="C13" s="53">
        <v>6013120</v>
      </c>
      <c r="D13" s="53">
        <v>6527405.659999999</v>
      </c>
      <c r="E13" s="61">
        <f t="shared" si="0"/>
        <v>108.5527257064552</v>
      </c>
      <c r="F13" s="53">
        <v>6848776</v>
      </c>
      <c r="G13" s="53">
        <v>5875534.14</v>
      </c>
      <c r="H13" s="62">
        <f t="shared" si="1"/>
        <v>85.78955042477662</v>
      </c>
      <c r="I13" s="56">
        <v>1284270</v>
      </c>
      <c r="J13" s="56">
        <v>1235167.66</v>
      </c>
      <c r="K13" s="62">
        <f t="shared" si="2"/>
        <v>96.17663419685891</v>
      </c>
      <c r="L13" s="67"/>
      <c r="M13" s="67"/>
      <c r="N13" s="62"/>
      <c r="O13" s="64">
        <v>1526956</v>
      </c>
      <c r="P13" s="64">
        <v>1259227.81</v>
      </c>
      <c r="Q13" s="62">
        <f t="shared" si="3"/>
        <v>82.4665419304813</v>
      </c>
      <c r="R13" s="65"/>
      <c r="S13" s="65"/>
      <c r="T13" s="62"/>
      <c r="U13" s="64">
        <v>3786983</v>
      </c>
      <c r="V13" s="64">
        <v>3139262.87</v>
      </c>
      <c r="W13" s="62">
        <f t="shared" si="4"/>
        <v>82.89614371123399</v>
      </c>
      <c r="X13" s="64"/>
      <c r="Y13" s="64"/>
      <c r="Z13" s="66"/>
    </row>
    <row r="14" spans="1:26" ht="25.5">
      <c r="A14" s="18"/>
      <c r="B14" s="60" t="s">
        <v>20</v>
      </c>
      <c r="C14" s="53">
        <v>4287518</v>
      </c>
      <c r="D14" s="53">
        <v>5410752.55</v>
      </c>
      <c r="E14" s="61">
        <f t="shared" si="0"/>
        <v>126.1977803941581</v>
      </c>
      <c r="F14" s="53">
        <v>4647789</v>
      </c>
      <c r="G14" s="53">
        <v>2980231.66</v>
      </c>
      <c r="H14" s="62">
        <f t="shared" si="1"/>
        <v>64.12149217617237</v>
      </c>
      <c r="I14" s="56">
        <v>791416</v>
      </c>
      <c r="J14" s="56">
        <v>602303.24</v>
      </c>
      <c r="K14" s="62">
        <f t="shared" si="2"/>
        <v>76.10450635316951</v>
      </c>
      <c r="L14" s="68">
        <v>363999</v>
      </c>
      <c r="M14" s="68">
        <v>239777.83</v>
      </c>
      <c r="N14" s="62">
        <f>M14/L14*100</f>
        <v>65.87321119014062</v>
      </c>
      <c r="O14" s="64">
        <v>1905239</v>
      </c>
      <c r="P14" s="64">
        <v>1448387.94</v>
      </c>
      <c r="Q14" s="62">
        <f t="shared" si="3"/>
        <v>76.02132540851831</v>
      </c>
      <c r="R14" s="65"/>
      <c r="S14" s="65"/>
      <c r="T14" s="62"/>
      <c r="U14" s="64">
        <v>992944</v>
      </c>
      <c r="V14" s="64">
        <v>354313.76</v>
      </c>
      <c r="W14" s="62">
        <f t="shared" si="4"/>
        <v>35.683156351214166</v>
      </c>
      <c r="X14" s="64">
        <v>500479</v>
      </c>
      <c r="Y14" s="64">
        <v>309186.54</v>
      </c>
      <c r="Z14" s="66">
        <f>Y14/X14*100</f>
        <v>61.7781245566747</v>
      </c>
    </row>
    <row r="15" spans="1:26" ht="25.5">
      <c r="A15" s="18"/>
      <c r="B15" s="60" t="s">
        <v>21</v>
      </c>
      <c r="C15" s="53">
        <v>994571</v>
      </c>
      <c r="D15" s="53">
        <v>918221.68</v>
      </c>
      <c r="E15" s="61">
        <f t="shared" si="0"/>
        <v>92.32339169350404</v>
      </c>
      <c r="F15" s="53">
        <v>1077196</v>
      </c>
      <c r="G15" s="53">
        <v>655438.98</v>
      </c>
      <c r="H15" s="62">
        <f t="shared" si="1"/>
        <v>60.846770689828034</v>
      </c>
      <c r="I15" s="56">
        <v>226338</v>
      </c>
      <c r="J15" s="56">
        <v>201669.76</v>
      </c>
      <c r="K15" s="62">
        <f t="shared" si="2"/>
        <v>89.10114960810823</v>
      </c>
      <c r="L15" s="69"/>
      <c r="M15" s="70"/>
      <c r="N15" s="71"/>
      <c r="O15" s="64">
        <v>424879</v>
      </c>
      <c r="P15" s="64">
        <v>322177.55</v>
      </c>
      <c r="Q15" s="62">
        <f t="shared" si="3"/>
        <v>75.82807105081682</v>
      </c>
      <c r="R15" s="65"/>
      <c r="S15" s="65"/>
      <c r="T15" s="62"/>
      <c r="U15" s="64">
        <v>42716</v>
      </c>
      <c r="V15" s="64">
        <v>15994.26</v>
      </c>
      <c r="W15" s="62">
        <f t="shared" si="4"/>
        <v>37.44325311358742</v>
      </c>
      <c r="X15" s="64">
        <v>175455</v>
      </c>
      <c r="Y15" s="64">
        <v>115597.41</v>
      </c>
      <c r="Z15" s="66">
        <f>Y15/X15*100</f>
        <v>65.88436351201163</v>
      </c>
    </row>
    <row r="16" spans="1:26" ht="25.5">
      <c r="A16" s="18"/>
      <c r="B16" s="60" t="s">
        <v>22</v>
      </c>
      <c r="C16" s="53">
        <v>1248679</v>
      </c>
      <c r="D16" s="53">
        <v>1195482.48</v>
      </c>
      <c r="E16" s="61">
        <f t="shared" si="0"/>
        <v>95.73977619548339</v>
      </c>
      <c r="F16" s="53">
        <v>1611579</v>
      </c>
      <c r="G16" s="53">
        <v>748261.46</v>
      </c>
      <c r="H16" s="62">
        <f t="shared" si="1"/>
        <v>46.430330750152486</v>
      </c>
      <c r="I16" s="56">
        <v>582586</v>
      </c>
      <c r="J16" s="56">
        <v>334338.43</v>
      </c>
      <c r="K16" s="62">
        <f t="shared" si="2"/>
        <v>57.38868252927465</v>
      </c>
      <c r="L16" s="69"/>
      <c r="M16" s="70"/>
      <c r="N16" s="72"/>
      <c r="O16" s="73"/>
      <c r="P16" s="73"/>
      <c r="Q16" s="62"/>
      <c r="R16" s="65"/>
      <c r="S16" s="65"/>
      <c r="T16" s="62"/>
      <c r="U16" s="64">
        <v>638514</v>
      </c>
      <c r="V16" s="64">
        <v>256949.25</v>
      </c>
      <c r="W16" s="62">
        <f t="shared" si="4"/>
        <v>40.241756641201285</v>
      </c>
      <c r="X16" s="64">
        <v>146325</v>
      </c>
      <c r="Y16" s="64">
        <v>115660.48</v>
      </c>
      <c r="Z16" s="66">
        <f>Y16/X16*100</f>
        <v>79.0435537331283</v>
      </c>
    </row>
    <row r="17" spans="1:26" ht="26.25" thickBot="1">
      <c r="A17" s="74"/>
      <c r="B17" s="75" t="s">
        <v>23</v>
      </c>
      <c r="C17" s="53">
        <v>10698992</v>
      </c>
      <c r="D17" s="53">
        <v>12972024.36</v>
      </c>
      <c r="E17" s="76">
        <f t="shared" si="0"/>
        <v>121.24529450998747</v>
      </c>
      <c r="F17" s="53">
        <v>10106124</v>
      </c>
      <c r="G17" s="53">
        <v>5841194.100000001</v>
      </c>
      <c r="H17" s="77">
        <f t="shared" si="1"/>
        <v>57.798559566456944</v>
      </c>
      <c r="I17" s="78">
        <v>1581755</v>
      </c>
      <c r="J17" s="78">
        <v>900035.95</v>
      </c>
      <c r="K17" s="77">
        <f t="shared" si="2"/>
        <v>56.901097198997306</v>
      </c>
      <c r="L17" s="79"/>
      <c r="M17" s="80"/>
      <c r="N17" s="81"/>
      <c r="O17" s="82">
        <v>3532148</v>
      </c>
      <c r="P17" s="82">
        <v>2352731.09</v>
      </c>
      <c r="Q17" s="77">
        <f>P17/O17*100</f>
        <v>66.6090744215701</v>
      </c>
      <c r="R17" s="83"/>
      <c r="S17" s="83"/>
      <c r="T17" s="77"/>
      <c r="U17" s="82">
        <v>2956040</v>
      </c>
      <c r="V17" s="82">
        <v>1689336.3</v>
      </c>
      <c r="W17" s="77">
        <f t="shared" si="4"/>
        <v>57.14862789407451</v>
      </c>
      <c r="X17" s="82">
        <v>1139671</v>
      </c>
      <c r="Y17" s="82">
        <v>641802.57</v>
      </c>
      <c r="Z17" s="84">
        <f>Y17/X17*100</f>
        <v>56.31472328417587</v>
      </c>
    </row>
    <row r="18" spans="1:26" ht="26.25" thickBot="1">
      <c r="A18" s="85"/>
      <c r="B18" s="86" t="s">
        <v>24</v>
      </c>
      <c r="C18" s="87">
        <f>SUM(C11:C17)</f>
        <v>29669426</v>
      </c>
      <c r="D18" s="88">
        <f>SUM(D11:D17)</f>
        <v>34530010.95</v>
      </c>
      <c r="E18" s="89">
        <f t="shared" si="0"/>
        <v>116.38247045965771</v>
      </c>
      <c r="F18" s="90">
        <f>SUM(F11:F17)</f>
        <v>31310701</v>
      </c>
      <c r="G18" s="90">
        <f>SUM(G11:G17)</f>
        <v>20703738.470000003</v>
      </c>
      <c r="H18" s="91">
        <f t="shared" si="1"/>
        <v>66.1235226576371</v>
      </c>
      <c r="I18" s="90">
        <f>SUM(I11:I17)</f>
        <v>6095309</v>
      </c>
      <c r="J18" s="90">
        <f>SUM(J11:J17)</f>
        <v>4510939.95</v>
      </c>
      <c r="K18" s="91">
        <f t="shared" si="2"/>
        <v>74.00674764806838</v>
      </c>
      <c r="L18" s="92">
        <f>SUM(L11:L17)</f>
        <v>363999</v>
      </c>
      <c r="M18" s="90">
        <f>SUM(M11:M17)</f>
        <v>239777.83</v>
      </c>
      <c r="N18" s="91">
        <f>M18/L18*100</f>
        <v>65.87321119014062</v>
      </c>
      <c r="O18" s="90">
        <f>SUM(O11:O17)</f>
        <v>9308008</v>
      </c>
      <c r="P18" s="90">
        <f>SUM(P11:P17)</f>
        <v>7060424.51</v>
      </c>
      <c r="Q18" s="91">
        <f>P18/O18*100</f>
        <v>75.85322777977844</v>
      </c>
      <c r="R18" s="93">
        <f>SUM(R11:R17)</f>
        <v>0</v>
      </c>
      <c r="S18" s="93">
        <f>SUM(S11:S17)</f>
        <v>0</v>
      </c>
      <c r="T18" s="91"/>
      <c r="U18" s="90">
        <f>SUM(U11:U17)</f>
        <v>10422459</v>
      </c>
      <c r="V18" s="90">
        <f>SUM(V11:V17)</f>
        <v>6389518.08</v>
      </c>
      <c r="W18" s="91">
        <f t="shared" si="4"/>
        <v>61.30528390660975</v>
      </c>
      <c r="X18" s="90">
        <f>SUM(X11:X17)</f>
        <v>2670968</v>
      </c>
      <c r="Y18" s="90">
        <f>SUM(Y11:Y17)</f>
        <v>1798621.4100000001</v>
      </c>
      <c r="Z18" s="51">
        <f>Y18/X18*100</f>
        <v>67.33968396476484</v>
      </c>
    </row>
    <row r="19" spans="1:26" ht="25.5">
      <c r="A19" s="18"/>
      <c r="B19" s="52" t="s">
        <v>25</v>
      </c>
      <c r="C19" s="94">
        <v>452459</v>
      </c>
      <c r="D19" s="94">
        <v>332797.49</v>
      </c>
      <c r="E19" s="95">
        <f t="shared" si="0"/>
        <v>73.55307110699533</v>
      </c>
      <c r="F19" s="47">
        <v>489127</v>
      </c>
      <c r="G19" s="47">
        <v>284991.65</v>
      </c>
      <c r="H19" s="55">
        <f t="shared" si="1"/>
        <v>58.265368707922484</v>
      </c>
      <c r="I19" s="96">
        <v>289027</v>
      </c>
      <c r="J19" s="96">
        <v>284991.65</v>
      </c>
      <c r="K19" s="55">
        <f t="shared" si="2"/>
        <v>98.60381556048398</v>
      </c>
      <c r="L19" s="97"/>
      <c r="M19" s="98"/>
      <c r="N19" s="99"/>
      <c r="O19" s="100"/>
      <c r="P19" s="100"/>
      <c r="Q19" s="55"/>
      <c r="R19" s="101"/>
      <c r="S19" s="101"/>
      <c r="T19" s="55"/>
      <c r="U19" s="57">
        <v>100</v>
      </c>
      <c r="V19" s="57">
        <v>0</v>
      </c>
      <c r="W19" s="55"/>
      <c r="X19" s="102"/>
      <c r="Y19" s="102"/>
      <c r="Z19" s="59"/>
    </row>
    <row r="20" spans="1:26" ht="25.5">
      <c r="A20" s="18"/>
      <c r="B20" s="60" t="s">
        <v>26</v>
      </c>
      <c r="C20" s="94">
        <v>2258586</v>
      </c>
      <c r="D20" s="94">
        <v>2223819</v>
      </c>
      <c r="E20" s="103">
        <f t="shared" si="0"/>
        <v>98.46067406775744</v>
      </c>
      <c r="F20" s="47">
        <v>2461159</v>
      </c>
      <c r="G20" s="47">
        <v>1962915.82</v>
      </c>
      <c r="H20" s="62">
        <f t="shared" si="1"/>
        <v>79.75575003484131</v>
      </c>
      <c r="I20" s="96">
        <v>427126</v>
      </c>
      <c r="J20" s="96">
        <v>362627.13</v>
      </c>
      <c r="K20" s="62">
        <f t="shared" si="2"/>
        <v>84.89933415432449</v>
      </c>
      <c r="L20" s="104"/>
      <c r="M20" s="70"/>
      <c r="N20" s="72"/>
      <c r="O20" s="64">
        <v>1098502</v>
      </c>
      <c r="P20" s="64">
        <v>1029747.66</v>
      </c>
      <c r="Q20" s="62">
        <f>P20/O20*100</f>
        <v>93.74108194614121</v>
      </c>
      <c r="R20" s="65"/>
      <c r="S20" s="65"/>
      <c r="T20" s="62"/>
      <c r="U20" s="64">
        <v>341499</v>
      </c>
      <c r="V20" s="64">
        <v>264289.5</v>
      </c>
      <c r="W20" s="62">
        <f aca="true" t="shared" si="5" ref="W20:W27">V20/U20*100</f>
        <v>77.39100260908523</v>
      </c>
      <c r="X20" s="64">
        <v>380368</v>
      </c>
      <c r="Y20" s="64">
        <v>298201.99</v>
      </c>
      <c r="Z20" s="66">
        <f aca="true" t="shared" si="6" ref="Z20:Z29">Y20/X20*100</f>
        <v>78.3982853447188</v>
      </c>
    </row>
    <row r="21" spans="1:26" ht="25.5">
      <c r="A21" s="18"/>
      <c r="B21" s="60" t="s">
        <v>27</v>
      </c>
      <c r="C21" s="94">
        <v>473928</v>
      </c>
      <c r="D21" s="94">
        <v>472499.09</v>
      </c>
      <c r="E21" s="103">
        <f t="shared" si="0"/>
        <v>99.69849639607705</v>
      </c>
      <c r="F21" s="47">
        <v>484783</v>
      </c>
      <c r="G21" s="47">
        <v>363159.44</v>
      </c>
      <c r="H21" s="62">
        <f t="shared" si="1"/>
        <v>74.91175226854077</v>
      </c>
      <c r="I21" s="96">
        <v>153275</v>
      </c>
      <c r="J21" s="96">
        <v>142940.2</v>
      </c>
      <c r="K21" s="62">
        <f t="shared" si="2"/>
        <v>93.25734790409396</v>
      </c>
      <c r="L21" s="104"/>
      <c r="M21" s="70"/>
      <c r="N21" s="72"/>
      <c r="O21" s="73"/>
      <c r="P21" s="73"/>
      <c r="Q21" s="62"/>
      <c r="R21" s="65"/>
      <c r="S21" s="65"/>
      <c r="T21" s="62"/>
      <c r="U21" s="64">
        <v>7380</v>
      </c>
      <c r="V21" s="64">
        <v>5401.73</v>
      </c>
      <c r="W21" s="62">
        <f t="shared" si="5"/>
        <v>73.1941734417344</v>
      </c>
      <c r="X21" s="64">
        <v>324128</v>
      </c>
      <c r="Y21" s="64">
        <v>214817.51</v>
      </c>
      <c r="Z21" s="66">
        <f t="shared" si="6"/>
        <v>66.27551769671241</v>
      </c>
    </row>
    <row r="22" spans="1:26" ht="25.5">
      <c r="A22" s="18"/>
      <c r="B22" s="60" t="s">
        <v>28</v>
      </c>
      <c r="C22" s="94">
        <v>563727</v>
      </c>
      <c r="D22" s="94">
        <v>834287.2</v>
      </c>
      <c r="E22" s="103">
        <f t="shared" si="0"/>
        <v>147.9948982397508</v>
      </c>
      <c r="F22" s="47">
        <v>728383</v>
      </c>
      <c r="G22" s="47">
        <v>462251.99</v>
      </c>
      <c r="H22" s="62">
        <f t="shared" si="1"/>
        <v>63.46276478171511</v>
      </c>
      <c r="I22" s="96">
        <v>384184</v>
      </c>
      <c r="J22" s="96">
        <v>254301.05</v>
      </c>
      <c r="K22" s="62">
        <f t="shared" si="2"/>
        <v>66.19251452429043</v>
      </c>
      <c r="L22" s="104"/>
      <c r="M22" s="70"/>
      <c r="N22" s="72"/>
      <c r="O22" s="64"/>
      <c r="P22" s="64"/>
      <c r="Q22" s="62"/>
      <c r="R22" s="65"/>
      <c r="S22" s="65"/>
      <c r="T22" s="62"/>
      <c r="U22" s="64">
        <v>141012</v>
      </c>
      <c r="V22" s="64">
        <v>88862.82</v>
      </c>
      <c r="W22" s="62">
        <f t="shared" si="5"/>
        <v>63.017913369074975</v>
      </c>
      <c r="X22" s="64">
        <v>168123</v>
      </c>
      <c r="Y22" s="64">
        <v>107211.55</v>
      </c>
      <c r="Z22" s="66">
        <f t="shared" si="6"/>
        <v>63.76971027164635</v>
      </c>
    </row>
    <row r="23" spans="1:26" ht="27.75" customHeight="1">
      <c r="A23" s="18"/>
      <c r="B23" s="60" t="s">
        <v>29</v>
      </c>
      <c r="C23" s="94">
        <v>1073880</v>
      </c>
      <c r="D23" s="94">
        <v>1164998.41</v>
      </c>
      <c r="E23" s="103">
        <f t="shared" si="0"/>
        <v>108.48497131895556</v>
      </c>
      <c r="F23" s="47">
        <v>1371188</v>
      </c>
      <c r="G23" s="47">
        <v>967648.91</v>
      </c>
      <c r="H23" s="62">
        <f t="shared" si="1"/>
        <v>70.57011219468082</v>
      </c>
      <c r="I23" s="96">
        <v>620588</v>
      </c>
      <c r="J23" s="96">
        <v>414621.51</v>
      </c>
      <c r="K23" s="62">
        <f t="shared" si="2"/>
        <v>66.81107433595236</v>
      </c>
      <c r="L23" s="104"/>
      <c r="M23" s="70"/>
      <c r="N23" s="72"/>
      <c r="O23" s="64"/>
      <c r="P23" s="64"/>
      <c r="Q23" s="62"/>
      <c r="R23" s="65"/>
      <c r="S23" s="65"/>
      <c r="T23" s="62"/>
      <c r="U23" s="64">
        <v>461100</v>
      </c>
      <c r="V23" s="64">
        <v>359814.58</v>
      </c>
      <c r="W23" s="62">
        <f t="shared" si="5"/>
        <v>78.03395792669703</v>
      </c>
      <c r="X23" s="64">
        <v>215500</v>
      </c>
      <c r="Y23" s="64">
        <v>158252.8</v>
      </c>
      <c r="Z23" s="66">
        <f t="shared" si="6"/>
        <v>73.43517401392111</v>
      </c>
    </row>
    <row r="24" spans="1:30" ht="25.5">
      <c r="A24" s="18"/>
      <c r="B24" s="60" t="s">
        <v>30</v>
      </c>
      <c r="C24" s="94">
        <v>891638</v>
      </c>
      <c r="D24" s="94">
        <v>640371.55</v>
      </c>
      <c r="E24" s="103">
        <f t="shared" si="0"/>
        <v>71.81967906257921</v>
      </c>
      <c r="F24" s="47">
        <v>955461</v>
      </c>
      <c r="G24" s="47">
        <v>637460.99</v>
      </c>
      <c r="H24" s="62">
        <f t="shared" si="1"/>
        <v>66.71763578000566</v>
      </c>
      <c r="I24" s="96">
        <v>372814</v>
      </c>
      <c r="J24" s="96">
        <v>310612.04</v>
      </c>
      <c r="K24" s="62">
        <f t="shared" si="2"/>
        <v>83.31555145461274</v>
      </c>
      <c r="L24" s="104"/>
      <c r="M24" s="70"/>
      <c r="N24" s="72"/>
      <c r="O24" s="73"/>
      <c r="P24" s="73"/>
      <c r="Q24" s="62"/>
      <c r="R24" s="65"/>
      <c r="S24" s="65"/>
      <c r="T24" s="62"/>
      <c r="U24" s="64">
        <v>168994</v>
      </c>
      <c r="V24" s="64">
        <v>137337.1</v>
      </c>
      <c r="W24" s="62">
        <f t="shared" si="5"/>
        <v>81.26744144762537</v>
      </c>
      <c r="X24" s="64">
        <v>185133</v>
      </c>
      <c r="Y24" s="64">
        <v>177878.95</v>
      </c>
      <c r="Z24" s="66">
        <f t="shared" si="6"/>
        <v>96.08170882554704</v>
      </c>
      <c r="AD24" s="105"/>
    </row>
    <row r="25" spans="1:26" ht="26.25" thickBot="1">
      <c r="A25" s="74"/>
      <c r="B25" s="75" t="s">
        <v>31</v>
      </c>
      <c r="C25" s="94">
        <v>5887586</v>
      </c>
      <c r="D25" s="94">
        <v>6931188.44</v>
      </c>
      <c r="E25" s="106">
        <f t="shared" si="0"/>
        <v>117.72547254511443</v>
      </c>
      <c r="F25" s="47">
        <v>7302461</v>
      </c>
      <c r="G25" s="47">
        <v>5380265.859999999</v>
      </c>
      <c r="H25" s="77">
        <f t="shared" si="1"/>
        <v>73.67743367612644</v>
      </c>
      <c r="I25" s="96">
        <v>1123400</v>
      </c>
      <c r="J25" s="96">
        <v>754036.14</v>
      </c>
      <c r="K25" s="77">
        <f t="shared" si="2"/>
        <v>67.12089549581627</v>
      </c>
      <c r="L25" s="107"/>
      <c r="M25" s="80"/>
      <c r="N25" s="81"/>
      <c r="O25" s="82">
        <v>2118960</v>
      </c>
      <c r="P25" s="82">
        <v>1100256.71</v>
      </c>
      <c r="Q25" s="77">
        <f>P25/O25*100</f>
        <v>51.92437374938649</v>
      </c>
      <c r="R25" s="83"/>
      <c r="S25" s="83"/>
      <c r="T25" s="77"/>
      <c r="U25" s="82">
        <v>3888100</v>
      </c>
      <c r="V25" s="82">
        <v>3404316.34</v>
      </c>
      <c r="W25" s="77">
        <f t="shared" si="5"/>
        <v>87.55732465728762</v>
      </c>
      <c r="X25" s="82">
        <v>122001</v>
      </c>
      <c r="Y25" s="82">
        <v>83206.67</v>
      </c>
      <c r="Z25" s="84">
        <f t="shared" si="6"/>
        <v>68.2016294948402</v>
      </c>
    </row>
    <row r="26" spans="1:26" ht="37.5" customHeight="1" thickBot="1">
      <c r="A26" s="18"/>
      <c r="B26" s="86" t="s">
        <v>32</v>
      </c>
      <c r="C26" s="87">
        <f>SUM(C19:C25)</f>
        <v>11601804</v>
      </c>
      <c r="D26" s="87">
        <f>SUM(D19:D25)</f>
        <v>12599961.18</v>
      </c>
      <c r="E26" s="108">
        <f t="shared" si="0"/>
        <v>108.60346528867406</v>
      </c>
      <c r="F26" s="87">
        <f>SUM(F19:F25)</f>
        <v>13792562</v>
      </c>
      <c r="G26" s="90">
        <f>SUM(G19:G25)</f>
        <v>10058694.66</v>
      </c>
      <c r="H26" s="91">
        <f t="shared" si="1"/>
        <v>72.92839908930625</v>
      </c>
      <c r="I26" s="90">
        <f>SUM(I19:I25)</f>
        <v>3370414</v>
      </c>
      <c r="J26" s="90">
        <f>SUM(J19:J25)</f>
        <v>2524129.72</v>
      </c>
      <c r="K26" s="91">
        <f t="shared" si="2"/>
        <v>74.89079145766662</v>
      </c>
      <c r="L26" s="93">
        <f>SUM(L19:L25)</f>
        <v>0</v>
      </c>
      <c r="M26" s="93">
        <f>SUM(M19:M25)</f>
        <v>0</v>
      </c>
      <c r="N26" s="92">
        <f>SUM(N19:N25)</f>
        <v>0</v>
      </c>
      <c r="O26" s="90">
        <f>SUM(O19:O25)</f>
        <v>3217462</v>
      </c>
      <c r="P26" s="90">
        <f>SUM(P19:P25)</f>
        <v>2130004.37</v>
      </c>
      <c r="Q26" s="91">
        <f>P26/O26*100</f>
        <v>66.20138388580813</v>
      </c>
      <c r="R26" s="93"/>
      <c r="S26" s="93"/>
      <c r="T26" s="91"/>
      <c r="U26" s="90">
        <f>SUM(U19:U25)</f>
        <v>5008185</v>
      </c>
      <c r="V26" s="90">
        <f>SUM(V19:V25)</f>
        <v>4260022.07</v>
      </c>
      <c r="W26" s="91">
        <f t="shared" si="5"/>
        <v>85.06119622178494</v>
      </c>
      <c r="X26" s="90">
        <f>SUM(X19:X25)</f>
        <v>1395253</v>
      </c>
      <c r="Y26" s="90">
        <f>SUM(Y19:Y25)</f>
        <v>1039569.4700000001</v>
      </c>
      <c r="Z26" s="51">
        <f t="shared" si="6"/>
        <v>74.50759611339306</v>
      </c>
    </row>
    <row r="27" spans="1:26" ht="22.5" customHeight="1" thickBot="1">
      <c r="A27" s="18"/>
      <c r="B27" s="109" t="s">
        <v>33</v>
      </c>
      <c r="C27" s="87">
        <f>C10+C18+C26</f>
        <v>59402864</v>
      </c>
      <c r="D27" s="87">
        <f>D10+D18+D26</f>
        <v>67297922.86000001</v>
      </c>
      <c r="E27" s="89">
        <f t="shared" si="0"/>
        <v>113.29070406436972</v>
      </c>
      <c r="F27" s="87">
        <f>F10+F18+F26</f>
        <v>63989297</v>
      </c>
      <c r="G27" s="90">
        <f>G10+G18+G26</f>
        <v>42993684.69</v>
      </c>
      <c r="H27" s="110">
        <f t="shared" si="1"/>
        <v>67.18886861657505</v>
      </c>
      <c r="I27" s="90">
        <f>I10+I18+I26</f>
        <v>12674251</v>
      </c>
      <c r="J27" s="90">
        <f>J10+J18+J26</f>
        <v>8552224.08</v>
      </c>
      <c r="K27" s="110">
        <f t="shared" si="2"/>
        <v>67.4771556914882</v>
      </c>
      <c r="L27" s="90">
        <f>L10+L18+L26</f>
        <v>363999</v>
      </c>
      <c r="M27" s="90">
        <f>M10+M18+M26</f>
        <v>239777.83</v>
      </c>
      <c r="N27" s="111">
        <f>N10+N18+N26</f>
        <v>65.87321119014062</v>
      </c>
      <c r="O27" s="90">
        <f>O10+O18+O26</f>
        <v>19497320</v>
      </c>
      <c r="P27" s="90">
        <f>P10+P18+P26</f>
        <v>13920979.629999999</v>
      </c>
      <c r="Q27" s="110">
        <f>P27/O27*100</f>
        <v>71.39945197596387</v>
      </c>
      <c r="R27" s="90"/>
      <c r="S27" s="90"/>
      <c r="T27" s="112"/>
      <c r="U27" s="90">
        <f>U10+U18+U26</f>
        <v>23304200</v>
      </c>
      <c r="V27" s="90">
        <f>V10+V18+V26</f>
        <v>16291615.45</v>
      </c>
      <c r="W27" s="110">
        <f t="shared" si="5"/>
        <v>69.9084948206761</v>
      </c>
      <c r="X27" s="90">
        <f>X10+X18+X26</f>
        <v>4066221</v>
      </c>
      <c r="Y27" s="90">
        <f>Y10+Y18+Y26</f>
        <v>2838190.8800000004</v>
      </c>
      <c r="Z27" s="113">
        <f t="shared" si="6"/>
        <v>69.79922832526812</v>
      </c>
    </row>
    <row r="28" spans="1:26" ht="28.5" customHeight="1" thickBot="1">
      <c r="A28" s="114"/>
      <c r="B28" s="115" t="s">
        <v>34</v>
      </c>
      <c r="C28" s="116">
        <v>248853369</v>
      </c>
      <c r="D28" s="116">
        <v>257147798.31</v>
      </c>
      <c r="E28" s="117">
        <f t="shared" si="0"/>
        <v>103.33305887853983</v>
      </c>
      <c r="F28" s="118">
        <v>265718352</v>
      </c>
      <c r="G28" s="119">
        <v>233861788.82000002</v>
      </c>
      <c r="H28" s="110">
        <f t="shared" si="1"/>
        <v>88.01115431424925</v>
      </c>
      <c r="I28" s="120">
        <v>1055900</v>
      </c>
      <c r="J28" s="120">
        <v>943809.93</v>
      </c>
      <c r="K28" s="110">
        <f t="shared" si="2"/>
        <v>89.38440477317928</v>
      </c>
      <c r="L28" s="121"/>
      <c r="M28" s="122"/>
      <c r="N28" s="123"/>
      <c r="O28" s="121">
        <v>73674097</v>
      </c>
      <c r="P28" s="122">
        <v>57127014.510000005</v>
      </c>
      <c r="Q28" s="110">
        <f>P28/O28*100</f>
        <v>77.5401624671423</v>
      </c>
      <c r="R28" s="121">
        <v>37001151</v>
      </c>
      <c r="S28" s="122">
        <v>32485168.97</v>
      </c>
      <c r="T28" s="110">
        <f>S28/R28*100</f>
        <v>87.79502283591124</v>
      </c>
      <c r="U28" s="121"/>
      <c r="V28" s="122"/>
      <c r="W28" s="110"/>
      <c r="X28" s="121">
        <v>6748315</v>
      </c>
      <c r="Y28" s="122">
        <v>5737120.71</v>
      </c>
      <c r="Z28" s="113">
        <f t="shared" si="6"/>
        <v>85.01560330245402</v>
      </c>
    </row>
    <row r="29" spans="1:26" ht="24.75" customHeight="1" thickBot="1">
      <c r="A29" s="74"/>
      <c r="B29" s="124" t="s">
        <v>35</v>
      </c>
      <c r="C29" s="125">
        <f>C27+C28</f>
        <v>308256233</v>
      </c>
      <c r="D29" s="126">
        <f>D27+D28</f>
        <v>324445721.17</v>
      </c>
      <c r="E29" s="89">
        <f t="shared" si="0"/>
        <v>105.25195809098207</v>
      </c>
      <c r="F29" s="125">
        <f>F27+F28</f>
        <v>329707649</v>
      </c>
      <c r="G29" s="126">
        <f>G27+G28</f>
        <v>276855473.51</v>
      </c>
      <c r="H29" s="91">
        <f t="shared" si="1"/>
        <v>83.96998806357689</v>
      </c>
      <c r="I29" s="125">
        <f>I27+I28</f>
        <v>13730151</v>
      </c>
      <c r="J29" s="125">
        <f>J27+J28</f>
        <v>9496034.01</v>
      </c>
      <c r="K29" s="91">
        <f t="shared" si="2"/>
        <v>69.16190513855237</v>
      </c>
      <c r="L29" s="126">
        <f>L27+L28</f>
        <v>363999</v>
      </c>
      <c r="M29" s="126">
        <f>M27+M28</f>
        <v>239777.83</v>
      </c>
      <c r="N29" s="43">
        <f>N27+N28</f>
        <v>65.87321119014062</v>
      </c>
      <c r="O29" s="126">
        <f>O27+O28</f>
        <v>93171417</v>
      </c>
      <c r="P29" s="126">
        <f>P27+P28</f>
        <v>71047994.14</v>
      </c>
      <c r="Q29" s="91">
        <f>P29/O29*100</f>
        <v>76.25513964223599</v>
      </c>
      <c r="R29" s="126">
        <f>R27+R28</f>
        <v>37001151</v>
      </c>
      <c r="S29" s="126">
        <f>S27+S28</f>
        <v>32485168.97</v>
      </c>
      <c r="T29" s="91">
        <f>S29/R29*100</f>
        <v>87.79502283591124</v>
      </c>
      <c r="U29" s="126">
        <f>U27+U28</f>
        <v>23304200</v>
      </c>
      <c r="V29" s="126">
        <f>V27+V28</f>
        <v>16291615.45</v>
      </c>
      <c r="W29" s="91">
        <f>V29/U29*100</f>
        <v>69.9084948206761</v>
      </c>
      <c r="X29" s="126">
        <f>X27+X28</f>
        <v>10814536</v>
      </c>
      <c r="Y29" s="126">
        <f>Y27+Y28</f>
        <v>8575311.59</v>
      </c>
      <c r="Z29" s="51">
        <f t="shared" si="6"/>
        <v>79.29430897451356</v>
      </c>
    </row>
    <row r="30" spans="9:25" ht="12.75">
      <c r="I30" s="127"/>
      <c r="J30" s="128"/>
      <c r="K30" s="127"/>
      <c r="L30" s="127"/>
      <c r="M30" s="127"/>
      <c r="N30" s="127"/>
      <c r="O30" s="127"/>
      <c r="P30" s="128"/>
      <c r="Q30" s="127"/>
      <c r="R30" s="127"/>
      <c r="S30" s="128"/>
      <c r="T30" s="127"/>
      <c r="U30" s="127"/>
      <c r="V30" s="127"/>
      <c r="W30" s="127"/>
      <c r="X30" s="127"/>
      <c r="Y30" s="128"/>
    </row>
    <row r="34" spans="6:7" ht="12.75">
      <c r="F34" s="128"/>
      <c r="G34" s="128"/>
    </row>
    <row r="35" ht="12.75">
      <c r="F35" s="128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2017-05-30T08:55:43Z</cp:lastPrinted>
  <dcterms:created xsi:type="dcterms:W3CDTF">2017-05-30T08:55:19Z</dcterms:created>
  <dcterms:modified xsi:type="dcterms:W3CDTF">2017-05-30T08:55:47Z</dcterms:modified>
  <cp:category/>
  <cp:version/>
  <cp:contentType/>
  <cp:contentStatus/>
</cp:coreProperties>
</file>