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3"/>
  </bookViews>
  <sheets>
    <sheet name="доходи 15 02 2019 " sheetId="1" r:id="rId1"/>
    <sheet name="доходи 22 02 2019 " sheetId="2" r:id="rId2"/>
    <sheet name="ВИДАТКИ22 02 2019" sheetId="3" r:id="rId3"/>
    <sheet name="щопонеділка" sheetId="4" r:id="rId4"/>
  </sheets>
  <definedNames>
    <definedName name="_xlnm.Print_Titles" localSheetId="0">'доходи 15 02 2019 '!$A:$A</definedName>
    <definedName name="_xlnm.Print_Titles" localSheetId="1">'доходи 22 02 2019 '!$A:$A</definedName>
  </definedNames>
  <calcPr fullCalcOnLoad="1"/>
</workbook>
</file>

<file path=xl/sharedStrings.xml><?xml version="1.0" encoding="utf-8"?>
<sst xmlns="http://schemas.openxmlformats.org/spreadsheetml/2006/main" count="697" uniqueCount="129">
  <si>
    <t>Освіта</t>
  </si>
  <si>
    <t xml:space="preserve"> </t>
  </si>
  <si>
    <t>Зведений бюджет Дергачівського р-ну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</si>
  <si>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</si>
  <si>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</si>
  <si>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</si>
  <si>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</si>
  <si>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</si>
  <si>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</si>
  <si>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</si>
  <si>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Зареєстровані фінансові зобов'язання</t>
  </si>
  <si>
    <t>Залишки асигнувань на вказаний період</t>
  </si>
  <si>
    <t>% виконання на вказаний період</t>
  </si>
  <si>
    <t>20310200000</t>
  </si>
  <si>
    <t>Дергачівський р-н</t>
  </si>
  <si>
    <t>20310301000</t>
  </si>
  <si>
    <t>місто Дергачі</t>
  </si>
  <si>
    <t>20310401000</t>
  </si>
  <si>
    <t>селище Вільшани</t>
  </si>
  <si>
    <t>20310402000</t>
  </si>
  <si>
    <t>селище Козача Лопань</t>
  </si>
  <si>
    <t>20310404000</t>
  </si>
  <si>
    <t>селище Пересічне</t>
  </si>
  <si>
    <t>20310405000</t>
  </si>
  <si>
    <t>селище Прудянка</t>
  </si>
  <si>
    <t>20310406000</t>
  </si>
  <si>
    <t>селище Слатине</t>
  </si>
  <si>
    <t>20310407000</t>
  </si>
  <si>
    <t>селище Солоницівка</t>
  </si>
  <si>
    <t>20310501000</t>
  </si>
  <si>
    <t>с.Безруки</t>
  </si>
  <si>
    <t>20310502000</t>
  </si>
  <si>
    <t>с.Польова</t>
  </si>
  <si>
    <t>20310503000</t>
  </si>
  <si>
    <t>с.Протопопівка</t>
  </si>
  <si>
    <t>20310504000</t>
  </si>
  <si>
    <t>с.Проходи</t>
  </si>
  <si>
    <t>20310505000</t>
  </si>
  <si>
    <t>с.Руська Лозова</t>
  </si>
  <si>
    <t>20310506000</t>
  </si>
  <si>
    <t>с.Токарівка</t>
  </si>
  <si>
    <t xml:space="preserve">Усього </t>
  </si>
  <si>
    <t>Залишки асигнувань до кінця року</t>
  </si>
  <si>
    <t>Загальний фонд</t>
  </si>
  <si>
    <t>Державне управління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</si>
  <si>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</si>
  <si>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</si>
  <si>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</si>
  <si>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</si>
  <si>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</si>
  <si>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</si>
  <si>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Аналіз виконання плану по доходах</t>
  </si>
  <si>
    <t>Назва бюджету</t>
  </si>
  <si>
    <t>Всього (без урах. трансф.)</t>
  </si>
  <si>
    <t>Всього</t>
  </si>
  <si>
    <t xml:space="preserve"> Уточ.пл.</t>
  </si>
  <si>
    <t>Факт</t>
  </si>
  <si>
    <t>Бюджет Дергачівського р-ну</t>
  </si>
  <si>
    <t>Всього:</t>
  </si>
  <si>
    <t>Залишки коштів на реєстраційних рахунках</t>
  </si>
  <si>
    <t>Бюджет міста Дергачі</t>
  </si>
  <si>
    <t>Бюджет селища Вільшани</t>
  </si>
  <si>
    <t>Бюджет селища Козача Лопань</t>
  </si>
  <si>
    <t>Бюджет селища Пересічне</t>
  </si>
  <si>
    <t>Бюджет селища Прудянка</t>
  </si>
  <si>
    <t>Бюджет селища Слатине</t>
  </si>
  <si>
    <t>Бюджет селища Солоницівка</t>
  </si>
  <si>
    <t>Бюджет с.Безруки</t>
  </si>
  <si>
    <t>Бюджет с.Польова</t>
  </si>
  <si>
    <t>Бюджет с.Протопопівка</t>
  </si>
  <si>
    <t>Бюджет с.Проходи</t>
  </si>
  <si>
    <t>Бюджет с.Руська Лозова</t>
  </si>
  <si>
    <t>Бюджет с.Токарівка</t>
  </si>
  <si>
    <t>0100</t>
  </si>
  <si>
    <t>1000</t>
  </si>
  <si>
    <t>2000</t>
  </si>
  <si>
    <t>3000</t>
  </si>
  <si>
    <t>4000</t>
  </si>
  <si>
    <t>5000</t>
  </si>
  <si>
    <t>6000</t>
  </si>
  <si>
    <t>8000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</si>
  <si>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</si>
  <si>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</si>
  <si>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</si>
  <si>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</si>
  <si>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</si>
  <si>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</si>
  <si>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Охорона здоров'я</t>
  </si>
  <si>
    <t>Житлово-комунальне госоподарство 
 (в т.ч. благоустрій)</t>
  </si>
  <si>
    <t>Культура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</si>
  <si>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</si>
  <si>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</si>
  <si>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</si>
  <si>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</si>
  <si>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</si>
  <si>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</si>
  <si>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</si>
  <si>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</si>
  <si>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</si>
  <si>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</si>
  <si>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</si>
  <si>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</si>
  <si>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</si>
  <si>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</si>
  <si>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</si>
  <si>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</si>
  <si>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</si>
  <si>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</si>
  <si>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</si>
  <si>
    <t>Культура i мистецтво</t>
  </si>
  <si>
    <t>Фiзична культура i спорт</t>
  </si>
  <si>
    <t>Інша діяльність</t>
  </si>
  <si>
    <t>9000</t>
  </si>
  <si>
    <t>Міжбюджетні трансферти</t>
  </si>
  <si>
    <t>7000</t>
  </si>
  <si>
    <t>Економічна діяльність</t>
  </si>
  <si>
    <t>Всього профінансовано за вказаний період</t>
  </si>
  <si>
    <t>Залишки на особових рахунках які ще не розподілені</t>
  </si>
  <si>
    <t>всього</t>
  </si>
  <si>
    <t>понад 105 %</t>
  </si>
  <si>
    <t>касові видатки  за січень-лютий</t>
  </si>
  <si>
    <t>затерджено з урахуванням змін на 
січень-лютий</t>
  </si>
  <si>
    <t>Станом на 18.02.2019</t>
  </si>
  <si>
    <t>На 15.02.2019</t>
  </si>
  <si>
    <t>Станом на 25.02.2019</t>
  </si>
  <si>
    <t>На 22.02.2019</t>
  </si>
  <si>
    <t>тільки ради</t>
  </si>
  <si>
    <t>Інформація про надходження та використання коштів місцевих бюджетів Дергачівського району (станом на 25.02.2019 р.)</t>
  </si>
  <si>
    <t>Аналіз фінансування установ на 22.02.2019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</si>
</sst>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 Cyr"/>
      <family val="0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3"/>
      <name val="Calibri"/>
      <family val="2"/>
    </font>
    <font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Arial Cyr"/>
      <family val="0"/>
    </font>
    <font>
      <sz val="1"/>
      <color indexed="56"/>
      <name val="Calibri"/>
      <family val="0"/>
    </font>
    <font>
      <b/>
      <sz val="10"/>
      <color indexed="14"/>
      <name val="Arial Cyr"/>
      <family val="0"/>
    </font>
    <font>
      <b/>
      <sz val="11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63"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9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7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77">
    <xf numFmtId="0" fontId="6" fillId="0" borderId="0" xfId="0" applyFont="1" applyAlignment="1">
      <alignment/>
    </xf>
    <xf numFmtId="14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14" fontId="13" fillId="0" borderId="0" xfId="0" applyNumberFormat="1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172" fontId="15" fillId="0" borderId="16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172" fontId="15" fillId="0" borderId="16" xfId="0" applyNumberFormat="1" applyFont="1" applyFill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72" fontId="15" fillId="0" borderId="19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172" fontId="17" fillId="0" borderId="16" xfId="0" applyNumberFormat="1" applyFont="1" applyFill="1" applyBorder="1" applyAlignment="1">
      <alignment horizontal="center" vertical="center"/>
    </xf>
    <xf numFmtId="172" fontId="17" fillId="0" borderId="16" xfId="0" applyNumberFormat="1" applyFont="1" applyFill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172" fontId="17" fillId="0" borderId="19" xfId="0" applyNumberFormat="1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2" fontId="17" fillId="0" borderId="20" xfId="0" applyNumberFormat="1" applyFont="1" applyFill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20" xfId="0" applyNumberFormat="1" applyFont="1" applyFill="1" applyBorder="1" applyAlignment="1">
      <alignment horizontal="center" vertical="center"/>
    </xf>
    <xf numFmtId="1" fontId="17" fillId="0" borderId="20" xfId="0" applyNumberFormat="1" applyFont="1" applyFill="1" applyBorder="1" applyAlignment="1">
      <alignment horizontal="center" vertical="center" wrapText="1"/>
    </xf>
    <xf numFmtId="172" fontId="17" fillId="0" borderId="13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172" fontId="15" fillId="0" borderId="18" xfId="0" applyNumberFormat="1" applyFont="1" applyFill="1" applyBorder="1" applyAlignment="1">
      <alignment horizontal="center" vertical="center"/>
    </xf>
    <xf numFmtId="172" fontId="15" fillId="0" borderId="18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172" fontId="15" fillId="0" borderId="22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172" fontId="17" fillId="0" borderId="23" xfId="0" applyNumberFormat="1" applyFont="1" applyFill="1" applyBorder="1" applyAlignment="1">
      <alignment horizontal="center" vertical="center"/>
    </xf>
    <xf numFmtId="172" fontId="17" fillId="0" borderId="23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 wrapText="1"/>
    </xf>
    <xf numFmtId="172" fontId="17" fillId="0" borderId="24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172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5" fillId="0" borderId="26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172" fontId="17" fillId="0" borderId="22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172" fontId="19" fillId="0" borderId="18" xfId="0" applyNumberFormat="1" applyFont="1" applyFill="1" applyBorder="1" applyAlignment="1">
      <alignment horizontal="center" vertical="center"/>
    </xf>
    <xf numFmtId="172" fontId="19" fillId="0" borderId="18" xfId="0" applyNumberFormat="1" applyFont="1" applyFill="1" applyBorder="1" applyAlignment="1">
      <alignment horizontal="center" vertical="center"/>
    </xf>
    <xf numFmtId="172" fontId="19" fillId="0" borderId="22" xfId="0" applyNumberFormat="1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1" fontId="16" fillId="0" borderId="1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1" fontId="13" fillId="0" borderId="21" xfId="0" applyNumberFormat="1" applyFont="1" applyFill="1" applyBorder="1" applyAlignment="1">
      <alignment vertical="center" wrapText="1"/>
    </xf>
    <xf numFmtId="1" fontId="13" fillId="0" borderId="22" xfId="0" applyNumberFormat="1" applyFont="1" applyFill="1" applyBorder="1" applyAlignment="1">
      <alignment vertical="center" wrapText="1"/>
    </xf>
    <xf numFmtId="0" fontId="13" fillId="24" borderId="18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173" fontId="21" fillId="0" borderId="0" xfId="0" applyNumberFormat="1" applyFont="1" applyFill="1" applyBorder="1" applyAlignment="1">
      <alignment vertical="center" wrapText="1"/>
    </xf>
    <xf numFmtId="2" fontId="20" fillId="0" borderId="0" xfId="0" applyNumberFormat="1" applyFont="1" applyFill="1" applyAlignment="1">
      <alignment vertical="center"/>
    </xf>
    <xf numFmtId="1" fontId="20" fillId="0" borderId="0" xfId="0" applyNumberFormat="1" applyFont="1" applyFill="1" applyAlignment="1">
      <alignment vertical="center"/>
    </xf>
    <xf numFmtId="0" fontId="13" fillId="24" borderId="22" xfId="0" applyFont="1" applyFill="1" applyBorder="1" applyAlignment="1">
      <alignment vertical="center"/>
    </xf>
    <xf numFmtId="1" fontId="17" fillId="0" borderId="20" xfId="0" applyNumberFormat="1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/>
    </xf>
    <xf numFmtId="174" fontId="16" fillId="0" borderId="0" xfId="0" applyNumberFormat="1" applyFont="1" applyFill="1" applyBorder="1" applyAlignment="1">
      <alignment vertical="center" wrapText="1"/>
    </xf>
    <xf numFmtId="1" fontId="19" fillId="0" borderId="18" xfId="0" applyNumberFormat="1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vertical="center"/>
    </xf>
    <xf numFmtId="0" fontId="23" fillId="24" borderId="18" xfId="0" applyFont="1" applyFill="1" applyBorder="1" applyAlignment="1">
      <alignment vertical="center"/>
    </xf>
    <xf numFmtId="174" fontId="2" fillId="0" borderId="16" xfId="350" applyNumberFormat="1" applyFont="1" applyFill="1" applyBorder="1" applyAlignment="1">
      <alignment vertical="center" wrapText="1"/>
      <protection/>
    </xf>
    <xf numFmtId="1" fontId="13" fillId="24" borderId="18" xfId="0" applyNumberFormat="1" applyFont="1" applyFill="1" applyBorder="1" applyAlignment="1">
      <alignment vertical="center"/>
    </xf>
    <xf numFmtId="1" fontId="21" fillId="25" borderId="16" xfId="0" applyNumberFormat="1" applyFont="1" applyFill="1" applyBorder="1" applyAlignment="1">
      <alignment/>
    </xf>
    <xf numFmtId="1" fontId="22" fillId="0" borderId="18" xfId="0" applyNumberFormat="1" applyFont="1" applyFill="1" applyBorder="1" applyAlignment="1">
      <alignment vertical="center"/>
    </xf>
    <xf numFmtId="173" fontId="24" fillId="22" borderId="16" xfId="349" applyNumberFormat="1" applyFont="1" applyFill="1" applyBorder="1" applyAlignment="1">
      <alignment vertical="center" wrapText="1"/>
      <protection/>
    </xf>
    <xf numFmtId="174" fontId="2" fillId="0" borderId="16" xfId="348" applyNumberFormat="1" applyBorder="1" applyAlignment="1">
      <alignment vertical="center" wrapText="1"/>
      <protection/>
    </xf>
    <xf numFmtId="0" fontId="6" fillId="0" borderId="0" xfId="347">
      <alignment/>
      <protection/>
    </xf>
    <xf numFmtId="0" fontId="0" fillId="0" borderId="0" xfId="346">
      <alignment/>
      <protection/>
    </xf>
    <xf numFmtId="0" fontId="2" fillId="0" borderId="0" xfId="351">
      <alignment/>
      <protection/>
    </xf>
    <xf numFmtId="0" fontId="0" fillId="0" borderId="16" xfId="346" applyBorder="1">
      <alignment/>
      <protection/>
    </xf>
    <xf numFmtId="0" fontId="3" fillId="0" borderId="16" xfId="346" applyFont="1" applyBorder="1" applyAlignment="1">
      <alignment horizontal="center"/>
      <protection/>
    </xf>
    <xf numFmtId="0" fontId="0" fillId="0" borderId="16" xfId="346" applyBorder="1" applyAlignment="1">
      <alignment horizontal="center"/>
      <protection/>
    </xf>
    <xf numFmtId="0" fontId="3" fillId="0" borderId="0" xfId="351" applyFont="1" applyBorder="1" applyAlignment="1">
      <alignment horizontal="center"/>
      <protection/>
    </xf>
    <xf numFmtId="2" fontId="2" fillId="0" borderId="0" xfId="351" applyNumberFormat="1" applyBorder="1">
      <alignment/>
      <protection/>
    </xf>
    <xf numFmtId="0" fontId="2" fillId="0" borderId="0" xfId="351" applyBorder="1">
      <alignment/>
      <protection/>
    </xf>
    <xf numFmtId="2" fontId="2" fillId="0" borderId="0" xfId="351" applyNumberFormat="1">
      <alignment/>
      <protection/>
    </xf>
    <xf numFmtId="1" fontId="2" fillId="0" borderId="0" xfId="351" applyNumberFormat="1">
      <alignment/>
      <protection/>
    </xf>
    <xf numFmtId="0" fontId="3" fillId="24" borderId="16" xfId="346" applyFont="1" applyFill="1" applyBorder="1">
      <alignment/>
      <protection/>
    </xf>
    <xf numFmtId="0" fontId="3" fillId="24" borderId="0" xfId="351" applyFont="1" applyFill="1" applyBorder="1">
      <alignment/>
      <protection/>
    </xf>
    <xf numFmtId="0" fontId="12" fillId="0" borderId="0" xfId="347" applyFont="1" applyAlignment="1">
      <alignment/>
      <protection/>
    </xf>
    <xf numFmtId="0" fontId="6" fillId="0" borderId="0" xfId="347" applyAlignment="1">
      <alignment/>
      <protection/>
    </xf>
    <xf numFmtId="0" fontId="6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16" xfId="0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16" xfId="0" applyBorder="1" applyAlignment="1">
      <alignment horizontal="center"/>
    </xf>
    <xf numFmtId="0" fontId="3" fillId="24" borderId="16" xfId="0" applyFont="1" applyFill="1" applyBorder="1" applyAlignment="1">
      <alignment/>
    </xf>
    <xf numFmtId="2" fontId="0" fillId="0" borderId="16" xfId="346" applyNumberFormat="1" applyBorder="1">
      <alignment/>
      <protection/>
    </xf>
    <xf numFmtId="173" fontId="3" fillId="24" borderId="16" xfId="0" applyNumberFormat="1" applyFont="1" applyFill="1" applyBorder="1" applyAlignment="1">
      <alignment vertical="center" wrapText="1"/>
    </xf>
    <xf numFmtId="173" fontId="21" fillId="24" borderId="16" xfId="0" applyNumberFormat="1" applyFont="1" applyFill="1" applyBorder="1" applyAlignment="1">
      <alignment vertical="center" wrapText="1"/>
    </xf>
    <xf numFmtId="0" fontId="2" fillId="0" borderId="0" xfId="352">
      <alignment/>
      <protection/>
    </xf>
    <xf numFmtId="0" fontId="15" fillId="4" borderId="21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352" applyFont="1" applyAlignment="1">
      <alignment horizontal="center"/>
      <protection/>
    </xf>
    <xf numFmtId="0" fontId="2" fillId="0" borderId="16" xfId="352" applyBorder="1">
      <alignment/>
      <protection/>
    </xf>
    <xf numFmtId="0" fontId="3" fillId="0" borderId="16" xfId="352" applyFont="1" applyBorder="1" applyAlignment="1">
      <alignment horizontal="center"/>
      <protection/>
    </xf>
    <xf numFmtId="0" fontId="3" fillId="24" borderId="16" xfId="352" applyFont="1" applyFill="1" applyBorder="1">
      <alignment/>
      <protection/>
    </xf>
    <xf numFmtId="0" fontId="2" fillId="0" borderId="0" xfId="352" applyFont="1">
      <alignment/>
      <protection/>
    </xf>
    <xf numFmtId="0" fontId="26" fillId="0" borderId="0" xfId="352" applyFont="1">
      <alignment/>
      <protection/>
    </xf>
    <xf numFmtId="172" fontId="3" fillId="0" borderId="0" xfId="352" applyNumberFormat="1" applyFont="1">
      <alignment/>
      <protection/>
    </xf>
    <xf numFmtId="0" fontId="3" fillId="0" borderId="16" xfId="0" applyFont="1" applyBorder="1" applyAlignment="1">
      <alignment horizontal="center"/>
    </xf>
    <xf numFmtId="0" fontId="6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346" applyFont="1" applyBorder="1" applyAlignment="1">
      <alignment horizontal="center"/>
      <protection/>
    </xf>
    <xf numFmtId="0" fontId="0" fillId="0" borderId="16" xfId="346" applyBorder="1" applyAlignment="1">
      <alignment horizontal="center"/>
      <protection/>
    </xf>
    <xf numFmtId="0" fontId="2" fillId="0" borderId="0" xfId="351" applyAlignment="1">
      <alignment horizontal="center"/>
      <protection/>
    </xf>
    <xf numFmtId="0" fontId="5" fillId="0" borderId="0" xfId="352" applyFont="1" applyAlignment="1">
      <alignment horizontal="center"/>
      <protection/>
    </xf>
    <xf numFmtId="0" fontId="3" fillId="0" borderId="0" xfId="352" applyFont="1" applyAlignment="1">
      <alignment horizontal="center"/>
      <protection/>
    </xf>
    <xf numFmtId="0" fontId="4" fillId="0" borderId="0" xfId="352" applyFont="1" applyAlignment="1">
      <alignment horizontal="center"/>
      <protection/>
    </xf>
    <xf numFmtId="0" fontId="3" fillId="0" borderId="16" xfId="352" applyFont="1" applyBorder="1" applyAlignment="1">
      <alignment horizontal="center"/>
      <protection/>
    </xf>
    <xf numFmtId="0" fontId="2" fillId="0" borderId="16" xfId="352" applyBorder="1" applyAlignment="1">
      <alignment horizontal="center"/>
      <protection/>
    </xf>
    <xf numFmtId="0" fontId="15" fillId="4" borderId="10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4" borderId="36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6" fillId="0" borderId="0" xfId="0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24" borderId="16" xfId="0" applyFont="1" applyFill="1" applyBorder="1" applyAlignment="1" quotePrefix="1">
      <alignment vertical="center" wrapText="1"/>
    </xf>
    <xf numFmtId="0" fontId="3" fillId="24" borderId="16" xfId="0" applyFont="1" applyFill="1" applyBorder="1" applyAlignment="1">
      <alignment vertical="center" wrapText="1"/>
    </xf>
    <xf numFmtId="175" fontId="3" fillId="0" borderId="16" xfId="0" applyNumberFormat="1" applyFont="1" applyFill="1" applyBorder="1" applyAlignment="1">
      <alignment vertical="center" wrapText="1"/>
    </xf>
    <xf numFmtId="0" fontId="6" fillId="0" borderId="16" xfId="0" applyBorder="1" applyAlignment="1" quotePrefix="1">
      <alignment vertical="center" wrapText="1"/>
    </xf>
    <xf numFmtId="0" fontId="6" fillId="0" borderId="16" xfId="0" applyBorder="1" applyAlignment="1">
      <alignment vertical="center" wrapText="1"/>
    </xf>
    <xf numFmtId="173" fontId="6" fillId="0" borderId="16" xfId="0" applyNumberFormat="1" applyBorder="1" applyAlignment="1">
      <alignment vertical="center" wrapText="1"/>
    </xf>
    <xf numFmtId="0" fontId="6" fillId="25" borderId="16" xfId="0" applyFill="1" applyBorder="1" applyAlignment="1" quotePrefix="1">
      <alignment vertical="center" wrapText="1"/>
    </xf>
    <xf numFmtId="0" fontId="6" fillId="25" borderId="16" xfId="0" applyFill="1" applyBorder="1" applyAlignment="1">
      <alignment vertical="center" wrapText="1"/>
    </xf>
    <xf numFmtId="173" fontId="6" fillId="25" borderId="16" xfId="0" applyNumberFormat="1" applyFill="1" applyBorder="1" applyAlignment="1">
      <alignment vertical="center" wrapText="1"/>
    </xf>
    <xf numFmtId="0" fontId="6" fillId="25" borderId="0" xfId="0" applyFill="1" applyAlignment="1">
      <alignment/>
    </xf>
    <xf numFmtId="0" fontId="6" fillId="0" borderId="0" xfId="0" applyAlignment="1">
      <alignment vertical="center"/>
    </xf>
    <xf numFmtId="1" fontId="27" fillId="0" borderId="16" xfId="0" applyNumberFormat="1" applyFont="1" applyFill="1" applyBorder="1" applyAlignment="1">
      <alignment horizontal="center" vertical="center"/>
    </xf>
    <xf numFmtId="1" fontId="28" fillId="0" borderId="16" xfId="0" applyNumberFormat="1" applyFont="1" applyFill="1" applyBorder="1" applyAlignment="1">
      <alignment horizontal="center" vertical="center"/>
    </xf>
    <xf numFmtId="1" fontId="28" fillId="0" borderId="20" xfId="0" applyNumberFormat="1" applyFont="1" applyFill="1" applyBorder="1" applyAlignment="1">
      <alignment horizontal="center" vertical="center"/>
    </xf>
    <xf numFmtId="1" fontId="27" fillId="0" borderId="18" xfId="0" applyNumberFormat="1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1" fontId="28" fillId="0" borderId="23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</cellXfs>
  <cellStyles count="3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аналіз  СІЧЕНЬ 2019" xfId="346"/>
    <cellStyle name="Обычный_аналіз ВЕРЕСЕНЬ 01 10 2018" xfId="347"/>
    <cellStyle name="Обычный_ВИДАТКИ  29 10   2018" xfId="348"/>
    <cellStyle name="Обычный_ВИДАТКИ 20 04  2018_1" xfId="349"/>
    <cellStyle name="Обычный_ВИДАТКИ20 07  2018" xfId="350"/>
    <cellStyle name="Обычный_доходи 01 10 2018 " xfId="351"/>
    <cellStyle name="Обычный_Книга1" xfId="352"/>
    <cellStyle name="Followed Hyperlink" xfId="353"/>
    <cellStyle name="Плохой" xfId="354"/>
    <cellStyle name="Пояснение" xfId="355"/>
    <cellStyle name="Примечание" xfId="356"/>
    <cellStyle name="Percent" xfId="357"/>
    <cellStyle name="Связанная ячейка" xfId="358"/>
    <cellStyle name="Текст предупреждения" xfId="359"/>
    <cellStyle name="Comma" xfId="360"/>
    <cellStyle name="Comma [0]" xfId="361"/>
    <cellStyle name="Хороший" xfId="3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2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4" sqref="A44"/>
    </sheetView>
  </sheetViews>
  <sheetFormatPr defaultColWidth="9.140625" defaultRowHeight="12.75"/>
  <cols>
    <col min="1" max="1" width="29.140625" style="86" bestFit="1" customWidth="1"/>
    <col min="2" max="2" width="11.8515625" style="100" customWidth="1"/>
    <col min="3" max="3" width="11.7109375" style="100" customWidth="1"/>
    <col min="4" max="4" width="9.140625" style="100" customWidth="1"/>
    <col min="5" max="5" width="11.140625" style="100" customWidth="1"/>
    <col min="6" max="6" width="9.140625" style="100" customWidth="1"/>
    <col min="7" max="7" width="10.7109375" style="100" customWidth="1"/>
    <col min="8" max="149" width="9.140625" style="100" customWidth="1"/>
    <col min="150" max="150" width="12.28125" style="100" customWidth="1"/>
    <col min="151" max="151" width="12.421875" style="100" customWidth="1"/>
    <col min="152" max="152" width="9.140625" style="100" customWidth="1"/>
    <col min="153" max="153" width="9.57421875" style="100" bestFit="1" customWidth="1"/>
    <col min="154" max="157" width="9.140625" style="100" customWidth="1"/>
    <col min="158" max="158" width="10.28125" style="100" customWidth="1"/>
    <col min="159" max="159" width="10.7109375" style="100" customWidth="1"/>
    <col min="160" max="160" width="10.57421875" style="100" bestFit="1" customWidth="1"/>
    <col min="161" max="161" width="14.421875" style="100" customWidth="1"/>
    <col min="162" max="162" width="10.00390625" style="100" customWidth="1"/>
    <col min="163" max="163" width="10.140625" style="100" customWidth="1"/>
    <col min="164" max="164" width="10.8515625" style="100" customWidth="1"/>
    <col min="165" max="166" width="9.8515625" style="100" customWidth="1"/>
    <col min="167" max="167" width="9.140625" style="100" customWidth="1"/>
    <col min="168" max="168" width="10.57421875" style="100" customWidth="1"/>
    <col min="169" max="169" width="11.00390625" style="100" customWidth="1"/>
    <col min="170" max="171" width="12.421875" style="100" customWidth="1"/>
    <col min="172" max="174" width="12.57421875" style="100" customWidth="1"/>
    <col min="175" max="177" width="11.8515625" style="100" customWidth="1"/>
    <col min="178" max="178" width="12.421875" style="100" customWidth="1"/>
    <col min="179" max="179" width="15.421875" style="100" customWidth="1"/>
    <col min="180" max="182" width="11.140625" style="100" customWidth="1"/>
    <col min="183" max="183" width="11.140625" style="100" bestFit="1" customWidth="1"/>
    <col min="184" max="186" width="11.140625" style="100" customWidth="1"/>
    <col min="187" max="187" width="15.7109375" style="100" customWidth="1"/>
    <col min="188" max="188" width="12.8515625" style="100" customWidth="1"/>
    <col min="189" max="190" width="9.140625" style="100" customWidth="1"/>
    <col min="191" max="191" width="12.00390625" style="100" customWidth="1"/>
    <col min="192" max="192" width="11.8515625" style="100" customWidth="1"/>
    <col min="193" max="193" width="12.7109375" style="100" customWidth="1"/>
    <col min="194" max="194" width="13.57421875" style="100" customWidth="1"/>
    <col min="195" max="196" width="9.140625" style="100" customWidth="1"/>
    <col min="197" max="197" width="9.8515625" style="100" customWidth="1"/>
    <col min="198" max="198" width="10.00390625" style="100" customWidth="1"/>
    <col min="199" max="199" width="11.7109375" style="100" customWidth="1"/>
    <col min="200" max="200" width="11.28125" style="100" customWidth="1"/>
    <col min="201" max="201" width="10.57421875" style="100" customWidth="1"/>
    <col min="202" max="202" width="11.8515625" style="100" customWidth="1"/>
    <col min="203" max="203" width="14.421875" style="100" customWidth="1"/>
    <col min="204" max="204" width="11.140625" style="100" customWidth="1"/>
    <col min="205" max="205" width="12.140625" style="100" customWidth="1"/>
    <col min="206" max="206" width="11.8515625" style="100" customWidth="1"/>
    <col min="207" max="207" width="12.7109375" style="100" customWidth="1"/>
    <col min="208" max="214" width="12.00390625" style="100" customWidth="1"/>
    <col min="215" max="16384" width="9.140625" style="100" customWidth="1"/>
  </cols>
  <sheetData>
    <row r="1" spans="1:218" s="86" customFormat="1" ht="12.75">
      <c r="A1" s="101" t="s">
        <v>122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8"/>
      <c r="HF1" s="88"/>
      <c r="HG1" s="88"/>
      <c r="HH1" s="88"/>
      <c r="HI1" s="88"/>
      <c r="HJ1" s="88"/>
    </row>
    <row r="2" spans="1:218" s="86" customFormat="1" ht="12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8"/>
      <c r="HF2" s="88"/>
      <c r="HG2" s="88"/>
      <c r="HH2" s="88"/>
      <c r="HI2" s="88"/>
      <c r="HJ2" s="88"/>
    </row>
    <row r="3" spans="1:218" s="86" customFormat="1" ht="23.25">
      <c r="A3" s="124" t="s">
        <v>51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8"/>
      <c r="HF3" s="88"/>
      <c r="HG3" s="88"/>
      <c r="HH3" s="88"/>
      <c r="HI3" s="88"/>
      <c r="HJ3" s="88"/>
    </row>
    <row r="4" spans="1:218" s="86" customFormat="1" ht="12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8"/>
      <c r="HF4" s="88"/>
      <c r="HG4" s="88"/>
      <c r="HH4" s="88"/>
      <c r="HI4" s="88"/>
      <c r="HJ4" s="88"/>
    </row>
    <row r="5" spans="1:218" s="86" customFormat="1" ht="18">
      <c r="A5" s="126" t="s">
        <v>123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8"/>
      <c r="HF5" s="88"/>
      <c r="HG5" s="88"/>
      <c r="HH5" s="88"/>
      <c r="HI5" s="88"/>
      <c r="HJ5" s="88"/>
    </row>
    <row r="6" spans="1:218" s="86" customFormat="1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8"/>
      <c r="HF6" s="88"/>
      <c r="HG6" s="129" t="s">
        <v>118</v>
      </c>
      <c r="HH6" s="129"/>
      <c r="HI6" s="129" t="s">
        <v>119</v>
      </c>
      <c r="HJ6" s="129"/>
    </row>
    <row r="7" spans="1:218" s="86" customFormat="1" ht="12.75">
      <c r="A7" s="103" t="s">
        <v>52</v>
      </c>
      <c r="B7" s="122">
        <v>10000000</v>
      </c>
      <c r="C7" s="123"/>
      <c r="D7" s="122">
        <v>11000000</v>
      </c>
      <c r="E7" s="123"/>
      <c r="F7" s="122">
        <v>11010000</v>
      </c>
      <c r="G7" s="123"/>
      <c r="H7" s="122">
        <v>11010100</v>
      </c>
      <c r="I7" s="123"/>
      <c r="J7" s="122">
        <v>11010200</v>
      </c>
      <c r="K7" s="123"/>
      <c r="L7" s="122">
        <v>11010400</v>
      </c>
      <c r="M7" s="123"/>
      <c r="N7" s="122">
        <v>11010500</v>
      </c>
      <c r="O7" s="123"/>
      <c r="P7" s="122">
        <v>11010900</v>
      </c>
      <c r="Q7" s="123"/>
      <c r="R7" s="122">
        <v>11020000</v>
      </c>
      <c r="S7" s="123"/>
      <c r="T7" s="122">
        <v>11020200</v>
      </c>
      <c r="U7" s="123"/>
      <c r="V7" s="122">
        <v>13000000</v>
      </c>
      <c r="W7" s="123"/>
      <c r="X7" s="122">
        <v>13010000</v>
      </c>
      <c r="Y7" s="123"/>
      <c r="Z7" s="122">
        <v>13010200</v>
      </c>
      <c r="AA7" s="123"/>
      <c r="AB7" s="122">
        <v>13020000</v>
      </c>
      <c r="AC7" s="123"/>
      <c r="AD7" s="122">
        <v>13020200</v>
      </c>
      <c r="AE7" s="123"/>
      <c r="AF7" s="122">
        <v>13030000</v>
      </c>
      <c r="AG7" s="123"/>
      <c r="AH7" s="122">
        <v>13030100</v>
      </c>
      <c r="AI7" s="123"/>
      <c r="AJ7" s="122">
        <v>13030200</v>
      </c>
      <c r="AK7" s="123"/>
      <c r="AL7" s="122">
        <v>13030800</v>
      </c>
      <c r="AM7" s="123"/>
      <c r="AN7" s="122">
        <v>13030900</v>
      </c>
      <c r="AO7" s="123"/>
      <c r="AP7" s="122">
        <v>14000000</v>
      </c>
      <c r="AQ7" s="123"/>
      <c r="AR7" s="122">
        <v>14020000</v>
      </c>
      <c r="AS7" s="123"/>
      <c r="AT7" s="122">
        <v>14021900</v>
      </c>
      <c r="AU7" s="123"/>
      <c r="AV7" s="122">
        <v>14030000</v>
      </c>
      <c r="AW7" s="123"/>
      <c r="AX7" s="122">
        <v>14031900</v>
      </c>
      <c r="AY7" s="123"/>
      <c r="AZ7" s="122">
        <v>14040000</v>
      </c>
      <c r="BA7" s="123"/>
      <c r="BB7" s="122">
        <v>18000000</v>
      </c>
      <c r="BC7" s="123"/>
      <c r="BD7" s="122">
        <v>18010000</v>
      </c>
      <c r="BE7" s="123"/>
      <c r="BF7" s="122">
        <v>18010100</v>
      </c>
      <c r="BG7" s="123"/>
      <c r="BH7" s="122">
        <v>18010200</v>
      </c>
      <c r="BI7" s="123"/>
      <c r="BJ7" s="122">
        <v>18010300</v>
      </c>
      <c r="BK7" s="123"/>
      <c r="BL7" s="122">
        <v>18010400</v>
      </c>
      <c r="BM7" s="123"/>
      <c r="BN7" s="122">
        <v>18010500</v>
      </c>
      <c r="BO7" s="123"/>
      <c r="BP7" s="122">
        <v>18010600</v>
      </c>
      <c r="BQ7" s="123"/>
      <c r="BR7" s="122">
        <v>18010700</v>
      </c>
      <c r="BS7" s="123"/>
      <c r="BT7" s="122">
        <v>18010900</v>
      </c>
      <c r="BU7" s="123"/>
      <c r="BV7" s="122">
        <v>18011000</v>
      </c>
      <c r="BW7" s="123"/>
      <c r="BX7" s="122">
        <v>18011100</v>
      </c>
      <c r="BY7" s="123"/>
      <c r="BZ7" s="122">
        <v>18030000</v>
      </c>
      <c r="CA7" s="123"/>
      <c r="CB7" s="122">
        <v>18030200</v>
      </c>
      <c r="CC7" s="123"/>
      <c r="CD7" s="122">
        <v>18040000</v>
      </c>
      <c r="CE7" s="123"/>
      <c r="CF7" s="122">
        <v>18040100</v>
      </c>
      <c r="CG7" s="123"/>
      <c r="CH7" s="122">
        <v>18050000</v>
      </c>
      <c r="CI7" s="123"/>
      <c r="CJ7" s="122">
        <v>18050200</v>
      </c>
      <c r="CK7" s="123"/>
      <c r="CL7" s="122">
        <v>18050300</v>
      </c>
      <c r="CM7" s="123"/>
      <c r="CN7" s="122">
        <v>18050400</v>
      </c>
      <c r="CO7" s="123"/>
      <c r="CP7" s="122">
        <v>18050500</v>
      </c>
      <c r="CQ7" s="123"/>
      <c r="CR7" s="122">
        <v>20000000</v>
      </c>
      <c r="CS7" s="123"/>
      <c r="CT7" s="122">
        <v>21000000</v>
      </c>
      <c r="CU7" s="123"/>
      <c r="CV7" s="122">
        <v>21010000</v>
      </c>
      <c r="CW7" s="123"/>
      <c r="CX7" s="122">
        <v>21010300</v>
      </c>
      <c r="CY7" s="123"/>
      <c r="CZ7" s="122">
        <v>21080000</v>
      </c>
      <c r="DA7" s="123"/>
      <c r="DB7" s="122">
        <v>21080500</v>
      </c>
      <c r="DC7" s="123"/>
      <c r="DD7" s="122">
        <v>21081100</v>
      </c>
      <c r="DE7" s="123"/>
      <c r="DF7" s="122">
        <v>21081500</v>
      </c>
      <c r="DG7" s="123"/>
      <c r="DH7" s="122">
        <v>21081700</v>
      </c>
      <c r="DI7" s="123"/>
      <c r="DJ7" s="122">
        <v>22000000</v>
      </c>
      <c r="DK7" s="123"/>
      <c r="DL7" s="122">
        <v>22010000</v>
      </c>
      <c r="DM7" s="123"/>
      <c r="DN7" s="122">
        <v>22010300</v>
      </c>
      <c r="DO7" s="123"/>
      <c r="DP7" s="122">
        <v>22012500</v>
      </c>
      <c r="DQ7" s="123"/>
      <c r="DR7" s="122">
        <v>22012600</v>
      </c>
      <c r="DS7" s="123"/>
      <c r="DT7" s="122">
        <v>22012900</v>
      </c>
      <c r="DU7" s="123"/>
      <c r="DV7" s="122">
        <v>22080000</v>
      </c>
      <c r="DW7" s="123"/>
      <c r="DX7" s="122">
        <v>22080400</v>
      </c>
      <c r="DY7" s="123"/>
      <c r="DZ7" s="122">
        <v>22090000</v>
      </c>
      <c r="EA7" s="123"/>
      <c r="EB7" s="122">
        <v>22090100</v>
      </c>
      <c r="EC7" s="123"/>
      <c r="ED7" s="122">
        <v>22090200</v>
      </c>
      <c r="EE7" s="123"/>
      <c r="EF7" s="122">
        <v>22090400</v>
      </c>
      <c r="EG7" s="123"/>
      <c r="EH7" s="122">
        <v>24000000</v>
      </c>
      <c r="EI7" s="123"/>
      <c r="EJ7" s="122">
        <v>24060000</v>
      </c>
      <c r="EK7" s="123"/>
      <c r="EL7" s="122">
        <v>24060300</v>
      </c>
      <c r="EM7" s="123"/>
      <c r="EN7" s="122">
        <v>40000000</v>
      </c>
      <c r="EO7" s="123"/>
      <c r="EP7" s="122">
        <v>41000000</v>
      </c>
      <c r="EQ7" s="123"/>
      <c r="ER7" s="122">
        <v>41020000</v>
      </c>
      <c r="ES7" s="123"/>
      <c r="ET7" s="122">
        <v>41020100</v>
      </c>
      <c r="EU7" s="123"/>
      <c r="EV7" s="122">
        <v>41030000</v>
      </c>
      <c r="EW7" s="123"/>
      <c r="EX7" s="122">
        <v>41033900</v>
      </c>
      <c r="EY7" s="123"/>
      <c r="EZ7" s="122">
        <v>41034200</v>
      </c>
      <c r="FA7" s="123"/>
      <c r="FB7" s="122">
        <v>41040000</v>
      </c>
      <c r="FC7" s="123"/>
      <c r="FD7" s="122">
        <v>41040200</v>
      </c>
      <c r="FE7" s="123"/>
      <c r="FF7" s="122">
        <v>41050000</v>
      </c>
      <c r="FG7" s="123"/>
      <c r="FH7" s="122">
        <v>41050100</v>
      </c>
      <c r="FI7" s="123"/>
      <c r="FJ7" s="122">
        <v>41050200</v>
      </c>
      <c r="FK7" s="123"/>
      <c r="FL7" s="122">
        <v>41050300</v>
      </c>
      <c r="FM7" s="123"/>
      <c r="FN7" s="122">
        <v>41050700</v>
      </c>
      <c r="FO7" s="123"/>
      <c r="FP7" s="122">
        <v>41051000</v>
      </c>
      <c r="FQ7" s="123"/>
      <c r="FR7" s="122">
        <v>41051200</v>
      </c>
      <c r="FS7" s="123"/>
      <c r="FT7" s="122">
        <v>41051500</v>
      </c>
      <c r="FU7" s="123"/>
      <c r="FV7" s="122">
        <v>41052000</v>
      </c>
      <c r="FW7" s="123"/>
      <c r="FX7" s="122">
        <v>41053300</v>
      </c>
      <c r="FY7" s="123"/>
      <c r="FZ7" s="122">
        <v>41053900</v>
      </c>
      <c r="GA7" s="123"/>
      <c r="GB7" s="105"/>
      <c r="GC7" s="122" t="s">
        <v>53</v>
      </c>
      <c r="GD7" s="123"/>
      <c r="GE7" s="122" t="s">
        <v>54</v>
      </c>
      <c r="GF7" s="123"/>
      <c r="GG7" s="127"/>
      <c r="GH7" s="128"/>
      <c r="GI7" s="127"/>
      <c r="GJ7" s="128"/>
      <c r="GK7" s="127"/>
      <c r="GL7" s="128"/>
      <c r="GM7" s="127"/>
      <c r="GN7" s="128"/>
      <c r="GO7" s="127"/>
      <c r="GP7" s="128"/>
      <c r="GQ7" s="127"/>
      <c r="GR7" s="128"/>
      <c r="GS7" s="127"/>
      <c r="GT7" s="128"/>
      <c r="GU7" s="127"/>
      <c r="GV7" s="128"/>
      <c r="GW7" s="127"/>
      <c r="GX7" s="128"/>
      <c r="GY7" s="127"/>
      <c r="GZ7" s="128"/>
      <c r="HA7" s="91"/>
      <c r="HB7" s="91"/>
      <c r="HC7" s="127" t="s">
        <v>54</v>
      </c>
      <c r="HD7" s="128"/>
      <c r="HE7" s="92"/>
      <c r="HF7" s="92"/>
      <c r="HG7" s="88"/>
      <c r="HH7" s="88"/>
      <c r="HI7" s="88"/>
      <c r="HJ7" s="88"/>
    </row>
    <row r="8" spans="1:218" s="86" customFormat="1" ht="12.75">
      <c r="A8" s="103"/>
      <c r="B8" s="104" t="s">
        <v>55</v>
      </c>
      <c r="C8" s="104" t="s">
        <v>56</v>
      </c>
      <c r="D8" s="104" t="s">
        <v>55</v>
      </c>
      <c r="E8" s="104" t="s">
        <v>56</v>
      </c>
      <c r="F8" s="104" t="s">
        <v>55</v>
      </c>
      <c r="G8" s="104" t="s">
        <v>56</v>
      </c>
      <c r="H8" s="104" t="s">
        <v>55</v>
      </c>
      <c r="I8" s="104" t="s">
        <v>56</v>
      </c>
      <c r="J8" s="104" t="s">
        <v>55</v>
      </c>
      <c r="K8" s="104" t="s">
        <v>56</v>
      </c>
      <c r="L8" s="104" t="s">
        <v>55</v>
      </c>
      <c r="M8" s="104" t="s">
        <v>56</v>
      </c>
      <c r="N8" s="104" t="s">
        <v>55</v>
      </c>
      <c r="O8" s="104" t="s">
        <v>56</v>
      </c>
      <c r="P8" s="104" t="s">
        <v>55</v>
      </c>
      <c r="Q8" s="104" t="s">
        <v>56</v>
      </c>
      <c r="R8" s="104" t="s">
        <v>55</v>
      </c>
      <c r="S8" s="104" t="s">
        <v>56</v>
      </c>
      <c r="T8" s="104" t="s">
        <v>55</v>
      </c>
      <c r="U8" s="104" t="s">
        <v>56</v>
      </c>
      <c r="V8" s="104" t="s">
        <v>55</v>
      </c>
      <c r="W8" s="104" t="s">
        <v>56</v>
      </c>
      <c r="X8" s="104" t="s">
        <v>55</v>
      </c>
      <c r="Y8" s="104" t="s">
        <v>56</v>
      </c>
      <c r="Z8" s="104" t="s">
        <v>55</v>
      </c>
      <c r="AA8" s="104" t="s">
        <v>56</v>
      </c>
      <c r="AB8" s="104" t="s">
        <v>55</v>
      </c>
      <c r="AC8" s="104" t="s">
        <v>56</v>
      </c>
      <c r="AD8" s="104" t="s">
        <v>55</v>
      </c>
      <c r="AE8" s="104" t="s">
        <v>56</v>
      </c>
      <c r="AF8" s="104" t="s">
        <v>55</v>
      </c>
      <c r="AG8" s="104" t="s">
        <v>56</v>
      </c>
      <c r="AH8" s="104" t="s">
        <v>55</v>
      </c>
      <c r="AI8" s="104" t="s">
        <v>56</v>
      </c>
      <c r="AJ8" s="104" t="s">
        <v>55</v>
      </c>
      <c r="AK8" s="104" t="s">
        <v>56</v>
      </c>
      <c r="AL8" s="104" t="s">
        <v>55</v>
      </c>
      <c r="AM8" s="104" t="s">
        <v>56</v>
      </c>
      <c r="AN8" s="104" t="s">
        <v>55</v>
      </c>
      <c r="AO8" s="104" t="s">
        <v>56</v>
      </c>
      <c r="AP8" s="104" t="s">
        <v>55</v>
      </c>
      <c r="AQ8" s="104" t="s">
        <v>56</v>
      </c>
      <c r="AR8" s="104" t="s">
        <v>55</v>
      </c>
      <c r="AS8" s="104" t="s">
        <v>56</v>
      </c>
      <c r="AT8" s="104" t="s">
        <v>55</v>
      </c>
      <c r="AU8" s="104" t="s">
        <v>56</v>
      </c>
      <c r="AV8" s="104" t="s">
        <v>55</v>
      </c>
      <c r="AW8" s="104" t="s">
        <v>56</v>
      </c>
      <c r="AX8" s="104" t="s">
        <v>55</v>
      </c>
      <c r="AY8" s="104" t="s">
        <v>56</v>
      </c>
      <c r="AZ8" s="104" t="s">
        <v>55</v>
      </c>
      <c r="BA8" s="104" t="s">
        <v>56</v>
      </c>
      <c r="BB8" s="104" t="s">
        <v>55</v>
      </c>
      <c r="BC8" s="104" t="s">
        <v>56</v>
      </c>
      <c r="BD8" s="104" t="s">
        <v>55</v>
      </c>
      <c r="BE8" s="104" t="s">
        <v>56</v>
      </c>
      <c r="BF8" s="104" t="s">
        <v>55</v>
      </c>
      <c r="BG8" s="104" t="s">
        <v>56</v>
      </c>
      <c r="BH8" s="104" t="s">
        <v>55</v>
      </c>
      <c r="BI8" s="104" t="s">
        <v>56</v>
      </c>
      <c r="BJ8" s="104" t="s">
        <v>55</v>
      </c>
      <c r="BK8" s="104" t="s">
        <v>56</v>
      </c>
      <c r="BL8" s="104" t="s">
        <v>55</v>
      </c>
      <c r="BM8" s="104" t="s">
        <v>56</v>
      </c>
      <c r="BN8" s="104" t="s">
        <v>55</v>
      </c>
      <c r="BO8" s="104" t="s">
        <v>56</v>
      </c>
      <c r="BP8" s="104" t="s">
        <v>55</v>
      </c>
      <c r="BQ8" s="104" t="s">
        <v>56</v>
      </c>
      <c r="BR8" s="104" t="s">
        <v>55</v>
      </c>
      <c r="BS8" s="104" t="s">
        <v>56</v>
      </c>
      <c r="BT8" s="104" t="s">
        <v>55</v>
      </c>
      <c r="BU8" s="104" t="s">
        <v>56</v>
      </c>
      <c r="BV8" s="104" t="s">
        <v>55</v>
      </c>
      <c r="BW8" s="104" t="s">
        <v>56</v>
      </c>
      <c r="BX8" s="104" t="s">
        <v>55</v>
      </c>
      <c r="BY8" s="104" t="s">
        <v>56</v>
      </c>
      <c r="BZ8" s="104" t="s">
        <v>55</v>
      </c>
      <c r="CA8" s="104" t="s">
        <v>56</v>
      </c>
      <c r="CB8" s="104" t="s">
        <v>55</v>
      </c>
      <c r="CC8" s="104" t="s">
        <v>56</v>
      </c>
      <c r="CD8" s="104" t="s">
        <v>55</v>
      </c>
      <c r="CE8" s="104" t="s">
        <v>56</v>
      </c>
      <c r="CF8" s="104" t="s">
        <v>55</v>
      </c>
      <c r="CG8" s="104" t="s">
        <v>56</v>
      </c>
      <c r="CH8" s="104" t="s">
        <v>55</v>
      </c>
      <c r="CI8" s="104" t="s">
        <v>56</v>
      </c>
      <c r="CJ8" s="104" t="s">
        <v>55</v>
      </c>
      <c r="CK8" s="104" t="s">
        <v>56</v>
      </c>
      <c r="CL8" s="104" t="s">
        <v>55</v>
      </c>
      <c r="CM8" s="104" t="s">
        <v>56</v>
      </c>
      <c r="CN8" s="104" t="s">
        <v>55</v>
      </c>
      <c r="CO8" s="104" t="s">
        <v>56</v>
      </c>
      <c r="CP8" s="104" t="s">
        <v>55</v>
      </c>
      <c r="CQ8" s="104" t="s">
        <v>56</v>
      </c>
      <c r="CR8" s="104" t="s">
        <v>55</v>
      </c>
      <c r="CS8" s="104" t="s">
        <v>56</v>
      </c>
      <c r="CT8" s="104" t="s">
        <v>55</v>
      </c>
      <c r="CU8" s="104" t="s">
        <v>56</v>
      </c>
      <c r="CV8" s="104" t="s">
        <v>55</v>
      </c>
      <c r="CW8" s="104" t="s">
        <v>56</v>
      </c>
      <c r="CX8" s="104" t="s">
        <v>55</v>
      </c>
      <c r="CY8" s="104" t="s">
        <v>56</v>
      </c>
      <c r="CZ8" s="104" t="s">
        <v>55</v>
      </c>
      <c r="DA8" s="104" t="s">
        <v>56</v>
      </c>
      <c r="DB8" s="104" t="s">
        <v>55</v>
      </c>
      <c r="DC8" s="104" t="s">
        <v>56</v>
      </c>
      <c r="DD8" s="104" t="s">
        <v>55</v>
      </c>
      <c r="DE8" s="104" t="s">
        <v>56</v>
      </c>
      <c r="DF8" s="104" t="s">
        <v>55</v>
      </c>
      <c r="DG8" s="104" t="s">
        <v>56</v>
      </c>
      <c r="DH8" s="104" t="s">
        <v>55</v>
      </c>
      <c r="DI8" s="104" t="s">
        <v>56</v>
      </c>
      <c r="DJ8" s="104" t="s">
        <v>55</v>
      </c>
      <c r="DK8" s="104" t="s">
        <v>56</v>
      </c>
      <c r="DL8" s="104" t="s">
        <v>55</v>
      </c>
      <c r="DM8" s="104" t="s">
        <v>56</v>
      </c>
      <c r="DN8" s="104" t="s">
        <v>55</v>
      </c>
      <c r="DO8" s="104" t="s">
        <v>56</v>
      </c>
      <c r="DP8" s="104" t="s">
        <v>55</v>
      </c>
      <c r="DQ8" s="104" t="s">
        <v>56</v>
      </c>
      <c r="DR8" s="104" t="s">
        <v>55</v>
      </c>
      <c r="DS8" s="104" t="s">
        <v>56</v>
      </c>
      <c r="DT8" s="104" t="s">
        <v>55</v>
      </c>
      <c r="DU8" s="104" t="s">
        <v>56</v>
      </c>
      <c r="DV8" s="104" t="s">
        <v>55</v>
      </c>
      <c r="DW8" s="104" t="s">
        <v>56</v>
      </c>
      <c r="DX8" s="104" t="s">
        <v>55</v>
      </c>
      <c r="DY8" s="104" t="s">
        <v>56</v>
      </c>
      <c r="DZ8" s="104" t="s">
        <v>55</v>
      </c>
      <c r="EA8" s="104" t="s">
        <v>56</v>
      </c>
      <c r="EB8" s="104" t="s">
        <v>55</v>
      </c>
      <c r="EC8" s="104" t="s">
        <v>56</v>
      </c>
      <c r="ED8" s="104" t="s">
        <v>55</v>
      </c>
      <c r="EE8" s="104" t="s">
        <v>56</v>
      </c>
      <c r="EF8" s="104" t="s">
        <v>55</v>
      </c>
      <c r="EG8" s="104" t="s">
        <v>56</v>
      </c>
      <c r="EH8" s="104" t="s">
        <v>55</v>
      </c>
      <c r="EI8" s="104" t="s">
        <v>56</v>
      </c>
      <c r="EJ8" s="104" t="s">
        <v>55</v>
      </c>
      <c r="EK8" s="104" t="s">
        <v>56</v>
      </c>
      <c r="EL8" s="104" t="s">
        <v>55</v>
      </c>
      <c r="EM8" s="104" t="s">
        <v>56</v>
      </c>
      <c r="EN8" s="104" t="s">
        <v>55</v>
      </c>
      <c r="EO8" s="104" t="s">
        <v>56</v>
      </c>
      <c r="EP8" s="104" t="s">
        <v>55</v>
      </c>
      <c r="EQ8" s="104" t="s">
        <v>56</v>
      </c>
      <c r="ER8" s="104" t="s">
        <v>55</v>
      </c>
      <c r="ES8" s="104" t="s">
        <v>56</v>
      </c>
      <c r="ET8" s="104" t="s">
        <v>55</v>
      </c>
      <c r="EU8" s="104" t="s">
        <v>56</v>
      </c>
      <c r="EV8" s="104" t="s">
        <v>55</v>
      </c>
      <c r="EW8" s="104" t="s">
        <v>56</v>
      </c>
      <c r="EX8" s="104" t="s">
        <v>55</v>
      </c>
      <c r="EY8" s="104" t="s">
        <v>56</v>
      </c>
      <c r="EZ8" s="104" t="s">
        <v>55</v>
      </c>
      <c r="FA8" s="104" t="s">
        <v>56</v>
      </c>
      <c r="FB8" s="104" t="s">
        <v>55</v>
      </c>
      <c r="FC8" s="104" t="s">
        <v>56</v>
      </c>
      <c r="FD8" s="104" t="s">
        <v>55</v>
      </c>
      <c r="FE8" s="104" t="s">
        <v>56</v>
      </c>
      <c r="FF8" s="104" t="s">
        <v>55</v>
      </c>
      <c r="FG8" s="104" t="s">
        <v>56</v>
      </c>
      <c r="FH8" s="104" t="s">
        <v>55</v>
      </c>
      <c r="FI8" s="104" t="s">
        <v>56</v>
      </c>
      <c r="FJ8" s="104" t="s">
        <v>55</v>
      </c>
      <c r="FK8" s="104" t="s">
        <v>56</v>
      </c>
      <c r="FL8" s="104" t="s">
        <v>55</v>
      </c>
      <c r="FM8" s="104" t="s">
        <v>56</v>
      </c>
      <c r="FN8" s="104" t="s">
        <v>55</v>
      </c>
      <c r="FO8" s="104" t="s">
        <v>56</v>
      </c>
      <c r="FP8" s="104" t="s">
        <v>55</v>
      </c>
      <c r="FQ8" s="104" t="s">
        <v>56</v>
      </c>
      <c r="FR8" s="104" t="s">
        <v>55</v>
      </c>
      <c r="FS8" s="104" t="s">
        <v>56</v>
      </c>
      <c r="FT8" s="104" t="s">
        <v>55</v>
      </c>
      <c r="FU8" s="104" t="s">
        <v>56</v>
      </c>
      <c r="FV8" s="104" t="s">
        <v>55</v>
      </c>
      <c r="FW8" s="104" t="s">
        <v>56</v>
      </c>
      <c r="FX8" s="104" t="s">
        <v>55</v>
      </c>
      <c r="FY8" s="104" t="s">
        <v>56</v>
      </c>
      <c r="FZ8" s="104" t="s">
        <v>55</v>
      </c>
      <c r="GA8" s="104" t="s">
        <v>56</v>
      </c>
      <c r="GB8" s="104"/>
      <c r="GC8" s="104" t="s">
        <v>55</v>
      </c>
      <c r="GD8" s="104" t="s">
        <v>56</v>
      </c>
      <c r="GE8" s="104" t="s">
        <v>55</v>
      </c>
      <c r="GF8" s="104" t="s">
        <v>56</v>
      </c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 t="s">
        <v>55</v>
      </c>
      <c r="HD8" s="90" t="s">
        <v>56</v>
      </c>
      <c r="HE8" s="92"/>
      <c r="HF8" s="92"/>
      <c r="HG8" s="88"/>
      <c r="HH8" s="88"/>
      <c r="HI8" s="88"/>
      <c r="HJ8" s="88"/>
    </row>
    <row r="9" spans="1:218" s="86" customFormat="1" ht="12.75">
      <c r="A9" s="103" t="s">
        <v>57</v>
      </c>
      <c r="B9" s="103">
        <v>28689267</v>
      </c>
      <c r="C9" s="103">
        <v>22509024.34</v>
      </c>
      <c r="D9" s="103">
        <v>28678997</v>
      </c>
      <c r="E9" s="103">
        <v>22495024.34</v>
      </c>
      <c r="F9" s="103">
        <v>28668197</v>
      </c>
      <c r="G9" s="103">
        <v>22478619.84</v>
      </c>
      <c r="H9" s="103">
        <v>26441048</v>
      </c>
      <c r="I9" s="103">
        <v>20717010.33</v>
      </c>
      <c r="J9" s="103">
        <v>787049</v>
      </c>
      <c r="K9" s="103">
        <v>421107.01</v>
      </c>
      <c r="L9" s="103">
        <v>940400</v>
      </c>
      <c r="M9" s="103">
        <v>992629.29</v>
      </c>
      <c r="N9" s="103">
        <v>486900</v>
      </c>
      <c r="O9" s="103">
        <v>347873.21</v>
      </c>
      <c r="P9" s="103">
        <v>12800</v>
      </c>
      <c r="Q9" s="103"/>
      <c r="R9" s="103">
        <v>10800</v>
      </c>
      <c r="S9" s="103">
        <v>16404.5</v>
      </c>
      <c r="T9" s="103">
        <v>10800</v>
      </c>
      <c r="U9" s="103">
        <v>16404.5</v>
      </c>
      <c r="V9" s="103">
        <v>10270</v>
      </c>
      <c r="W9" s="103">
        <v>14000</v>
      </c>
      <c r="X9" s="103"/>
      <c r="Y9" s="103"/>
      <c r="Z9" s="103"/>
      <c r="AA9" s="103"/>
      <c r="AB9" s="103"/>
      <c r="AC9" s="103"/>
      <c r="AD9" s="103"/>
      <c r="AE9" s="103"/>
      <c r="AF9" s="103">
        <v>10270</v>
      </c>
      <c r="AG9" s="103">
        <v>14000</v>
      </c>
      <c r="AH9" s="103"/>
      <c r="AI9" s="103"/>
      <c r="AJ9" s="103"/>
      <c r="AK9" s="103"/>
      <c r="AL9" s="103">
        <v>10100</v>
      </c>
      <c r="AM9" s="103">
        <v>14000</v>
      </c>
      <c r="AN9" s="103">
        <v>170</v>
      </c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>
        <v>63950</v>
      </c>
      <c r="CS9" s="103">
        <v>197161.4</v>
      </c>
      <c r="CT9" s="103">
        <v>0</v>
      </c>
      <c r="CU9" s="103">
        <v>1074</v>
      </c>
      <c r="CV9" s="103">
        <v>0</v>
      </c>
      <c r="CW9" s="103">
        <v>1074</v>
      </c>
      <c r="CX9" s="103">
        <v>0</v>
      </c>
      <c r="CY9" s="103">
        <v>1074</v>
      </c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>
        <v>46700</v>
      </c>
      <c r="DK9" s="103">
        <v>49128.03</v>
      </c>
      <c r="DL9" s="103">
        <v>42200</v>
      </c>
      <c r="DM9" s="103">
        <v>46340</v>
      </c>
      <c r="DN9" s="103">
        <v>15950</v>
      </c>
      <c r="DO9" s="103">
        <v>8750</v>
      </c>
      <c r="DP9" s="103"/>
      <c r="DQ9" s="103"/>
      <c r="DR9" s="103">
        <v>26250</v>
      </c>
      <c r="DS9" s="103">
        <v>36430</v>
      </c>
      <c r="DT9" s="103"/>
      <c r="DU9" s="103">
        <v>1160</v>
      </c>
      <c r="DV9" s="103">
        <v>4500</v>
      </c>
      <c r="DW9" s="103">
        <v>2788.03</v>
      </c>
      <c r="DX9" s="103">
        <v>4500</v>
      </c>
      <c r="DY9" s="103">
        <v>2788.03</v>
      </c>
      <c r="DZ9" s="103"/>
      <c r="EA9" s="103"/>
      <c r="EB9" s="103"/>
      <c r="EC9" s="103"/>
      <c r="ED9" s="103"/>
      <c r="EE9" s="103"/>
      <c r="EF9" s="103"/>
      <c r="EG9" s="103"/>
      <c r="EH9" s="103">
        <v>17250</v>
      </c>
      <c r="EI9" s="103">
        <v>146959.37</v>
      </c>
      <c r="EJ9" s="103">
        <v>17250</v>
      </c>
      <c r="EK9" s="103">
        <v>146959.37</v>
      </c>
      <c r="EL9" s="103">
        <v>17250</v>
      </c>
      <c r="EM9" s="103">
        <v>146959.37</v>
      </c>
      <c r="EN9" s="103">
        <v>93334003</v>
      </c>
      <c r="EO9" s="103">
        <v>75222389.83</v>
      </c>
      <c r="EP9" s="103">
        <v>93334003</v>
      </c>
      <c r="EQ9" s="103">
        <v>75222389.83</v>
      </c>
      <c r="ER9" s="103">
        <v>1082000</v>
      </c>
      <c r="ES9" s="103">
        <v>721333.33</v>
      </c>
      <c r="ET9" s="103">
        <v>1082000</v>
      </c>
      <c r="EU9" s="103">
        <v>721333.33</v>
      </c>
      <c r="EV9" s="103">
        <v>29704700</v>
      </c>
      <c r="EW9" s="103">
        <v>29704700</v>
      </c>
      <c r="EX9" s="103">
        <v>20661800</v>
      </c>
      <c r="EY9" s="103">
        <v>20661800</v>
      </c>
      <c r="EZ9" s="103">
        <v>9042900</v>
      </c>
      <c r="FA9" s="103">
        <v>9042900</v>
      </c>
      <c r="FB9" s="103">
        <v>2820208</v>
      </c>
      <c r="FC9" s="103">
        <v>2820208</v>
      </c>
      <c r="FD9" s="103">
        <v>2820208</v>
      </c>
      <c r="FE9" s="103">
        <v>2820208</v>
      </c>
      <c r="FF9" s="103">
        <v>59727095</v>
      </c>
      <c r="FG9" s="103">
        <v>41976148.5</v>
      </c>
      <c r="FH9" s="103">
        <v>40868173</v>
      </c>
      <c r="FI9" s="103">
        <v>25628673</v>
      </c>
      <c r="FJ9" s="103">
        <v>413608</v>
      </c>
      <c r="FK9" s="103">
        <v>360950.24</v>
      </c>
      <c r="FL9" s="103">
        <v>14383437</v>
      </c>
      <c r="FM9" s="103">
        <v>12705382.94</v>
      </c>
      <c r="FN9" s="103">
        <v>521832</v>
      </c>
      <c r="FO9" s="103">
        <v>521797.32</v>
      </c>
      <c r="FP9" s="103">
        <v>346918</v>
      </c>
      <c r="FQ9" s="103">
        <v>346918</v>
      </c>
      <c r="FR9" s="103">
        <v>107872</v>
      </c>
      <c r="FS9" s="103">
        <v>107872</v>
      </c>
      <c r="FT9" s="103">
        <v>2082035</v>
      </c>
      <c r="FU9" s="103">
        <v>1701335</v>
      </c>
      <c r="FV9" s="103">
        <v>364400</v>
      </c>
      <c r="FW9" s="103">
        <v>364400</v>
      </c>
      <c r="FX9" s="103">
        <v>0</v>
      </c>
      <c r="FY9" s="103"/>
      <c r="FZ9" s="103">
        <v>638820</v>
      </c>
      <c r="GA9" s="103">
        <v>238820</v>
      </c>
      <c r="GB9" s="103">
        <f>GA9-FZ9</f>
        <v>-400000</v>
      </c>
      <c r="GC9" s="103">
        <v>28753217</v>
      </c>
      <c r="GD9" s="103">
        <v>22706185.74</v>
      </c>
      <c r="GE9" s="103">
        <v>122087220</v>
      </c>
      <c r="GF9" s="103">
        <v>97928575.57</v>
      </c>
      <c r="GG9" s="107">
        <f>GF9/GE9*100</f>
        <v>80.21197924729549</v>
      </c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>
        <v>683883360.4</v>
      </c>
      <c r="HD9" s="89">
        <v>675120444.95</v>
      </c>
      <c r="HE9" s="93">
        <f aca="true" t="shared" si="0" ref="HE9:HE24">HD9/HC9*100</f>
        <v>98.71865350768667</v>
      </c>
      <c r="HF9" s="94"/>
      <c r="HG9" s="95">
        <v>100.3194306218326</v>
      </c>
      <c r="HH9" s="96">
        <v>434483.37000000477</v>
      </c>
      <c r="HI9" s="95">
        <v>100.3194306218326</v>
      </c>
      <c r="HJ9" s="96"/>
    </row>
    <row r="10" spans="1:218" s="86" customFormat="1" ht="12.75">
      <c r="A10" s="103" t="s">
        <v>60</v>
      </c>
      <c r="B10" s="103">
        <v>3845100</v>
      </c>
      <c r="C10" s="103">
        <v>4248495.56</v>
      </c>
      <c r="D10" s="103">
        <v>0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>
        <v>0</v>
      </c>
      <c r="S10" s="103"/>
      <c r="T10" s="103">
        <v>0</v>
      </c>
      <c r="U10" s="103"/>
      <c r="V10" s="103">
        <v>26900</v>
      </c>
      <c r="W10" s="103">
        <v>2435.26</v>
      </c>
      <c r="X10" s="103">
        <v>26900</v>
      </c>
      <c r="Y10" s="103"/>
      <c r="Z10" s="103">
        <v>26900</v>
      </c>
      <c r="AA10" s="103"/>
      <c r="AB10" s="103"/>
      <c r="AC10" s="103"/>
      <c r="AD10" s="103"/>
      <c r="AE10" s="103"/>
      <c r="AF10" s="103"/>
      <c r="AG10" s="103">
        <v>2435.26</v>
      </c>
      <c r="AH10" s="103"/>
      <c r="AI10" s="103">
        <v>2435.26</v>
      </c>
      <c r="AJ10" s="103"/>
      <c r="AK10" s="103"/>
      <c r="AL10" s="103"/>
      <c r="AM10" s="103"/>
      <c r="AN10" s="103"/>
      <c r="AO10" s="103"/>
      <c r="AP10" s="103">
        <v>588000</v>
      </c>
      <c r="AQ10" s="103">
        <v>346327.53</v>
      </c>
      <c r="AR10" s="103">
        <v>0</v>
      </c>
      <c r="AS10" s="103"/>
      <c r="AT10" s="103">
        <v>0</v>
      </c>
      <c r="AU10" s="103"/>
      <c r="AV10" s="103">
        <v>0</v>
      </c>
      <c r="AW10" s="103"/>
      <c r="AX10" s="103">
        <v>0</v>
      </c>
      <c r="AY10" s="103"/>
      <c r="AZ10" s="103">
        <v>588000</v>
      </c>
      <c r="BA10" s="103">
        <v>346327.53</v>
      </c>
      <c r="BB10" s="103">
        <v>3230200</v>
      </c>
      <c r="BC10" s="103">
        <v>3899732.77</v>
      </c>
      <c r="BD10" s="103">
        <v>1246200</v>
      </c>
      <c r="BE10" s="103">
        <v>981035.29</v>
      </c>
      <c r="BF10" s="103">
        <v>0</v>
      </c>
      <c r="BG10" s="103">
        <v>176.79</v>
      </c>
      <c r="BH10" s="103">
        <v>46200</v>
      </c>
      <c r="BI10" s="103">
        <v>-8123.12</v>
      </c>
      <c r="BJ10" s="103">
        <v>55000</v>
      </c>
      <c r="BK10" s="103">
        <v>7844.72</v>
      </c>
      <c r="BL10" s="103">
        <v>100000</v>
      </c>
      <c r="BM10" s="103">
        <v>208384.25</v>
      </c>
      <c r="BN10" s="103">
        <v>200000</v>
      </c>
      <c r="BO10" s="103">
        <v>268904.29</v>
      </c>
      <c r="BP10" s="103">
        <v>700000</v>
      </c>
      <c r="BQ10" s="103">
        <v>424873.9</v>
      </c>
      <c r="BR10" s="103">
        <v>60000</v>
      </c>
      <c r="BS10" s="103">
        <v>5469.98</v>
      </c>
      <c r="BT10" s="103">
        <v>75000</v>
      </c>
      <c r="BU10" s="103">
        <v>67254.48</v>
      </c>
      <c r="BV10" s="103">
        <v>10000</v>
      </c>
      <c r="BW10" s="103"/>
      <c r="BX10" s="103">
        <v>0</v>
      </c>
      <c r="BY10" s="103">
        <v>6250</v>
      </c>
      <c r="BZ10" s="103"/>
      <c r="CA10" s="103">
        <v>170</v>
      </c>
      <c r="CB10" s="103"/>
      <c r="CC10" s="103">
        <v>170</v>
      </c>
      <c r="CD10" s="103"/>
      <c r="CE10" s="103">
        <v>51</v>
      </c>
      <c r="CF10" s="103"/>
      <c r="CG10" s="103">
        <v>51</v>
      </c>
      <c r="CH10" s="103">
        <v>1984000</v>
      </c>
      <c r="CI10" s="103">
        <v>2918476.48</v>
      </c>
      <c r="CJ10" s="103"/>
      <c r="CK10" s="103"/>
      <c r="CL10" s="103">
        <v>380000</v>
      </c>
      <c r="CM10" s="103">
        <v>559698.48</v>
      </c>
      <c r="CN10" s="103">
        <v>1550000</v>
      </c>
      <c r="CO10" s="103">
        <v>2308448.54</v>
      </c>
      <c r="CP10" s="103">
        <v>54000</v>
      </c>
      <c r="CQ10" s="103">
        <v>50329.46</v>
      </c>
      <c r="CR10" s="103">
        <v>135600</v>
      </c>
      <c r="CS10" s="103">
        <v>168200.16</v>
      </c>
      <c r="CT10" s="103">
        <v>6000</v>
      </c>
      <c r="CU10" s="103">
        <v>14642.01</v>
      </c>
      <c r="CV10" s="103">
        <v>4000</v>
      </c>
      <c r="CW10" s="103"/>
      <c r="CX10" s="103">
        <v>4000</v>
      </c>
      <c r="CY10" s="103"/>
      <c r="CZ10" s="103">
        <v>2000</v>
      </c>
      <c r="DA10" s="103">
        <v>14642.01</v>
      </c>
      <c r="DB10" s="103"/>
      <c r="DC10" s="103"/>
      <c r="DD10" s="103">
        <v>2000</v>
      </c>
      <c r="DE10" s="103">
        <v>6596</v>
      </c>
      <c r="DF10" s="103"/>
      <c r="DG10" s="103"/>
      <c r="DH10" s="103"/>
      <c r="DI10" s="103">
        <v>8046.01</v>
      </c>
      <c r="DJ10" s="103">
        <v>89600</v>
      </c>
      <c r="DK10" s="103">
        <v>153558.15</v>
      </c>
      <c r="DL10" s="103">
        <v>80000</v>
      </c>
      <c r="DM10" s="103">
        <v>142557.72</v>
      </c>
      <c r="DN10" s="103"/>
      <c r="DO10" s="103"/>
      <c r="DP10" s="103">
        <v>80000</v>
      </c>
      <c r="DQ10" s="103">
        <v>142557.72</v>
      </c>
      <c r="DR10" s="103"/>
      <c r="DS10" s="103"/>
      <c r="DT10" s="103"/>
      <c r="DU10" s="103"/>
      <c r="DV10" s="103">
        <v>3000</v>
      </c>
      <c r="DW10" s="103">
        <v>596.99</v>
      </c>
      <c r="DX10" s="103">
        <v>3000</v>
      </c>
      <c r="DY10" s="103">
        <v>596.99</v>
      </c>
      <c r="DZ10" s="103">
        <v>6600</v>
      </c>
      <c r="EA10" s="103">
        <v>10403.44</v>
      </c>
      <c r="EB10" s="103">
        <v>5000</v>
      </c>
      <c r="EC10" s="103">
        <v>8201.94</v>
      </c>
      <c r="ED10" s="103"/>
      <c r="EE10" s="103"/>
      <c r="EF10" s="103">
        <v>1600</v>
      </c>
      <c r="EG10" s="103">
        <v>2201.5</v>
      </c>
      <c r="EH10" s="103">
        <v>40000</v>
      </c>
      <c r="EI10" s="103"/>
      <c r="EJ10" s="103">
        <v>40000</v>
      </c>
      <c r="EK10" s="103"/>
      <c r="EL10" s="103">
        <v>40000</v>
      </c>
      <c r="EM10" s="103"/>
      <c r="EN10" s="103">
        <v>3727953</v>
      </c>
      <c r="EO10" s="103">
        <v>3727953</v>
      </c>
      <c r="EP10" s="103">
        <v>3727953</v>
      </c>
      <c r="EQ10" s="103">
        <v>3727953</v>
      </c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>
        <v>3727953</v>
      </c>
      <c r="FG10" s="103">
        <v>3727953</v>
      </c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>
        <v>0</v>
      </c>
      <c r="FY10" s="103"/>
      <c r="FZ10" s="103">
        <v>3727953</v>
      </c>
      <c r="GA10" s="103">
        <v>3727953</v>
      </c>
      <c r="GB10" s="103">
        <f aca="true" t="shared" si="1" ref="GB10:GB23">GA10-FZ10</f>
        <v>0</v>
      </c>
      <c r="GC10" s="103">
        <v>3980700</v>
      </c>
      <c r="GD10" s="103">
        <v>4416695.72</v>
      </c>
      <c r="GE10" s="103">
        <v>7708653</v>
      </c>
      <c r="GF10" s="103">
        <v>8144648.72</v>
      </c>
      <c r="GG10" s="107">
        <f aca="true" t="shared" si="2" ref="GG10:GG26">GF10/GE10*100</f>
        <v>105.65592613910628</v>
      </c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>
        <v>57393230</v>
      </c>
      <c r="HD10" s="89">
        <v>57529776.07000001</v>
      </c>
      <c r="HE10" s="93">
        <f t="shared" si="0"/>
        <v>100.23791319986697</v>
      </c>
      <c r="HF10" s="94"/>
      <c r="HG10" s="95">
        <v>114.14195032280874</v>
      </c>
      <c r="HH10" s="96">
        <v>3357001.46</v>
      </c>
      <c r="HI10" s="95">
        <v>114.14195032280874</v>
      </c>
      <c r="HJ10" s="96">
        <v>3357001.46</v>
      </c>
    </row>
    <row r="11" spans="1:218" s="86" customFormat="1" ht="12.75">
      <c r="A11" s="103" t="s">
        <v>61</v>
      </c>
      <c r="B11" s="103">
        <v>1105110</v>
      </c>
      <c r="C11" s="103">
        <v>811879.03</v>
      </c>
      <c r="D11" s="103">
        <v>5149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>
        <v>5149</v>
      </c>
      <c r="S11" s="103"/>
      <c r="T11" s="103">
        <v>5149</v>
      </c>
      <c r="U11" s="103"/>
      <c r="V11" s="103"/>
      <c r="W11" s="103">
        <v>340.88</v>
      </c>
      <c r="X11" s="103"/>
      <c r="Y11" s="103"/>
      <c r="Z11" s="103"/>
      <c r="AA11" s="103"/>
      <c r="AB11" s="103"/>
      <c r="AC11" s="103"/>
      <c r="AD11" s="103"/>
      <c r="AE11" s="103"/>
      <c r="AF11" s="103"/>
      <c r="AG11" s="103">
        <v>340.88</v>
      </c>
      <c r="AH11" s="103"/>
      <c r="AI11" s="103">
        <v>340.88</v>
      </c>
      <c r="AJ11" s="103"/>
      <c r="AK11" s="103"/>
      <c r="AL11" s="103"/>
      <c r="AM11" s="103"/>
      <c r="AN11" s="103"/>
      <c r="AO11" s="103"/>
      <c r="AP11" s="103">
        <v>37242</v>
      </c>
      <c r="AQ11" s="103">
        <v>13886</v>
      </c>
      <c r="AR11" s="103">
        <v>0</v>
      </c>
      <c r="AS11" s="103"/>
      <c r="AT11" s="103">
        <v>0</v>
      </c>
      <c r="AU11" s="103"/>
      <c r="AV11" s="103">
        <v>0</v>
      </c>
      <c r="AW11" s="103"/>
      <c r="AX11" s="103">
        <v>0</v>
      </c>
      <c r="AY11" s="103"/>
      <c r="AZ11" s="103">
        <v>37242</v>
      </c>
      <c r="BA11" s="103">
        <v>13886</v>
      </c>
      <c r="BB11" s="103">
        <v>1062719</v>
      </c>
      <c r="BC11" s="103">
        <v>797652.15</v>
      </c>
      <c r="BD11" s="103">
        <v>161596</v>
      </c>
      <c r="BE11" s="103">
        <v>73469.26</v>
      </c>
      <c r="BF11" s="103">
        <v>197</v>
      </c>
      <c r="BG11" s="103">
        <v>228.8</v>
      </c>
      <c r="BH11" s="103">
        <v>908</v>
      </c>
      <c r="BI11" s="103">
        <v>102.8</v>
      </c>
      <c r="BJ11" s="103">
        <v>21207</v>
      </c>
      <c r="BK11" s="103"/>
      <c r="BL11" s="103">
        <v>3524</v>
      </c>
      <c r="BM11" s="103">
        <v>8494.63</v>
      </c>
      <c r="BN11" s="103">
        <v>41914</v>
      </c>
      <c r="BO11" s="103">
        <v>27881.07</v>
      </c>
      <c r="BP11" s="103">
        <v>53071</v>
      </c>
      <c r="BQ11" s="103">
        <v>7741.75</v>
      </c>
      <c r="BR11" s="103">
        <v>9156</v>
      </c>
      <c r="BS11" s="103">
        <v>5683.21</v>
      </c>
      <c r="BT11" s="103">
        <v>31619</v>
      </c>
      <c r="BU11" s="103">
        <v>23337</v>
      </c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>
        <v>901123</v>
      </c>
      <c r="CI11" s="103">
        <v>724182.89</v>
      </c>
      <c r="CJ11" s="103"/>
      <c r="CK11" s="103"/>
      <c r="CL11" s="103">
        <v>33797</v>
      </c>
      <c r="CM11" s="103">
        <v>9386.25</v>
      </c>
      <c r="CN11" s="103">
        <v>638013</v>
      </c>
      <c r="CO11" s="103">
        <v>587911.31</v>
      </c>
      <c r="CP11" s="103">
        <v>229313</v>
      </c>
      <c r="CQ11" s="103">
        <v>126885.33</v>
      </c>
      <c r="CR11" s="103">
        <v>18893</v>
      </c>
      <c r="CS11" s="103">
        <v>25481.08</v>
      </c>
      <c r="CT11" s="103">
        <v>0</v>
      </c>
      <c r="CU11" s="103">
        <v>10000</v>
      </c>
      <c r="CV11" s="103"/>
      <c r="CW11" s="103"/>
      <c r="CX11" s="103"/>
      <c r="CY11" s="103"/>
      <c r="CZ11" s="103">
        <v>0</v>
      </c>
      <c r="DA11" s="103">
        <v>10000</v>
      </c>
      <c r="DB11" s="103"/>
      <c r="DC11" s="103"/>
      <c r="DD11" s="103">
        <v>0</v>
      </c>
      <c r="DE11" s="103"/>
      <c r="DF11" s="103"/>
      <c r="DG11" s="103">
        <v>10000</v>
      </c>
      <c r="DH11" s="103">
        <v>0</v>
      </c>
      <c r="DI11" s="103"/>
      <c r="DJ11" s="103">
        <v>18893</v>
      </c>
      <c r="DK11" s="103">
        <v>14714.21</v>
      </c>
      <c r="DL11" s="103">
        <v>16217</v>
      </c>
      <c r="DM11" s="103">
        <v>12181.28</v>
      </c>
      <c r="DN11" s="103"/>
      <c r="DO11" s="103"/>
      <c r="DP11" s="103">
        <v>777</v>
      </c>
      <c r="DQ11" s="103">
        <v>371.28</v>
      </c>
      <c r="DR11" s="103">
        <v>15440</v>
      </c>
      <c r="DS11" s="103">
        <v>11810</v>
      </c>
      <c r="DT11" s="103"/>
      <c r="DU11" s="103"/>
      <c r="DV11" s="103">
        <v>2380</v>
      </c>
      <c r="DW11" s="103">
        <v>2219.58</v>
      </c>
      <c r="DX11" s="103">
        <v>2380</v>
      </c>
      <c r="DY11" s="103">
        <v>2219.58</v>
      </c>
      <c r="DZ11" s="103">
        <v>296</v>
      </c>
      <c r="EA11" s="103">
        <v>313.35</v>
      </c>
      <c r="EB11" s="103">
        <v>143</v>
      </c>
      <c r="EC11" s="103">
        <v>109.35</v>
      </c>
      <c r="ED11" s="103"/>
      <c r="EE11" s="103"/>
      <c r="EF11" s="103">
        <v>153</v>
      </c>
      <c r="EG11" s="103">
        <v>204</v>
      </c>
      <c r="EH11" s="103"/>
      <c r="EI11" s="103">
        <v>766.87</v>
      </c>
      <c r="EJ11" s="103"/>
      <c r="EK11" s="103">
        <v>766.87</v>
      </c>
      <c r="EL11" s="103"/>
      <c r="EM11" s="103">
        <v>766.87</v>
      </c>
      <c r="EN11" s="103">
        <v>925942</v>
      </c>
      <c r="EO11" s="103">
        <v>925942</v>
      </c>
      <c r="EP11" s="103">
        <v>925942</v>
      </c>
      <c r="EQ11" s="103">
        <v>925942</v>
      </c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>
        <v>925942</v>
      </c>
      <c r="FG11" s="103">
        <v>925942</v>
      </c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>
        <v>925942</v>
      </c>
      <c r="GA11" s="103">
        <v>925942</v>
      </c>
      <c r="GB11" s="103">
        <f t="shared" si="1"/>
        <v>0</v>
      </c>
      <c r="GC11" s="103">
        <v>1124003</v>
      </c>
      <c r="GD11" s="103">
        <v>837360.11</v>
      </c>
      <c r="GE11" s="103">
        <v>2049945</v>
      </c>
      <c r="GF11" s="103">
        <v>1763302.11</v>
      </c>
      <c r="GG11" s="107">
        <f t="shared" si="2"/>
        <v>86.0170448475447</v>
      </c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>
        <v>10411506</v>
      </c>
      <c r="HD11" s="89">
        <v>10998178.29</v>
      </c>
      <c r="HE11" s="93">
        <f t="shared" si="0"/>
        <v>105.63484562175731</v>
      </c>
      <c r="HF11" s="94"/>
      <c r="HG11" s="95">
        <v>114.61350326183218</v>
      </c>
      <c r="HH11" s="96">
        <v>624241.95</v>
      </c>
      <c r="HI11" s="95">
        <v>114.61350326183218</v>
      </c>
      <c r="HJ11" s="96">
        <v>624241.95</v>
      </c>
    </row>
    <row r="12" spans="1:218" s="86" customFormat="1" ht="12.75">
      <c r="A12" s="103" t="s">
        <v>62</v>
      </c>
      <c r="B12" s="103">
        <v>1021700</v>
      </c>
      <c r="C12" s="103">
        <v>858439.85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>
        <v>701200</v>
      </c>
      <c r="AQ12" s="103">
        <v>372835.85</v>
      </c>
      <c r="AR12" s="103">
        <v>200</v>
      </c>
      <c r="AS12" s="103"/>
      <c r="AT12" s="103">
        <v>200</v>
      </c>
      <c r="AU12" s="103"/>
      <c r="AV12" s="103">
        <v>1000</v>
      </c>
      <c r="AW12" s="103"/>
      <c r="AX12" s="103">
        <v>1000</v>
      </c>
      <c r="AY12" s="103"/>
      <c r="AZ12" s="103">
        <v>700000</v>
      </c>
      <c r="BA12" s="103">
        <v>372835.85</v>
      </c>
      <c r="BB12" s="103">
        <v>320500</v>
      </c>
      <c r="BC12" s="103">
        <v>485604</v>
      </c>
      <c r="BD12" s="103">
        <v>123500</v>
      </c>
      <c r="BE12" s="103">
        <v>108841.2</v>
      </c>
      <c r="BF12" s="103">
        <v>200</v>
      </c>
      <c r="BG12" s="103"/>
      <c r="BH12" s="103">
        <v>800</v>
      </c>
      <c r="BI12" s="103">
        <v>13242.23</v>
      </c>
      <c r="BJ12" s="103">
        <v>8500</v>
      </c>
      <c r="BK12" s="103">
        <v>-840.17</v>
      </c>
      <c r="BL12" s="103">
        <v>3000</v>
      </c>
      <c r="BM12" s="103">
        <v>2789.04</v>
      </c>
      <c r="BN12" s="103">
        <v>34500</v>
      </c>
      <c r="BO12" s="103">
        <v>23131.32</v>
      </c>
      <c r="BP12" s="103">
        <v>66000</v>
      </c>
      <c r="BQ12" s="103">
        <v>51126.54</v>
      </c>
      <c r="BR12" s="103">
        <v>5000</v>
      </c>
      <c r="BS12" s="103">
        <v>2085.61</v>
      </c>
      <c r="BT12" s="103">
        <v>5500</v>
      </c>
      <c r="BU12" s="103">
        <v>4806.63</v>
      </c>
      <c r="BV12" s="103"/>
      <c r="BW12" s="103"/>
      <c r="BX12" s="103"/>
      <c r="BY12" s="103">
        <v>12500</v>
      </c>
      <c r="BZ12" s="103"/>
      <c r="CA12" s="103"/>
      <c r="CB12" s="103"/>
      <c r="CC12" s="103"/>
      <c r="CD12" s="103"/>
      <c r="CE12" s="103"/>
      <c r="CF12" s="103"/>
      <c r="CG12" s="103"/>
      <c r="CH12" s="103">
        <v>197000</v>
      </c>
      <c r="CI12" s="103">
        <v>376762.8</v>
      </c>
      <c r="CJ12" s="103"/>
      <c r="CK12" s="103"/>
      <c r="CL12" s="103">
        <v>7000</v>
      </c>
      <c r="CM12" s="103">
        <v>104540.5</v>
      </c>
      <c r="CN12" s="103">
        <v>170000</v>
      </c>
      <c r="CO12" s="103">
        <v>202623.47</v>
      </c>
      <c r="CP12" s="103">
        <v>20000</v>
      </c>
      <c r="CQ12" s="103">
        <v>69598.83</v>
      </c>
      <c r="CR12" s="103">
        <v>5130</v>
      </c>
      <c r="CS12" s="103">
        <v>13369.03</v>
      </c>
      <c r="CT12" s="103">
        <v>170</v>
      </c>
      <c r="CU12" s="103">
        <v>221</v>
      </c>
      <c r="CV12" s="103"/>
      <c r="CW12" s="103"/>
      <c r="CX12" s="103"/>
      <c r="CY12" s="103"/>
      <c r="CZ12" s="103">
        <v>170</v>
      </c>
      <c r="DA12" s="103">
        <v>221</v>
      </c>
      <c r="DB12" s="103"/>
      <c r="DC12" s="103"/>
      <c r="DD12" s="103">
        <v>170</v>
      </c>
      <c r="DE12" s="103">
        <v>221</v>
      </c>
      <c r="DF12" s="103"/>
      <c r="DG12" s="103"/>
      <c r="DH12" s="103"/>
      <c r="DI12" s="103"/>
      <c r="DJ12" s="103">
        <v>4960</v>
      </c>
      <c r="DK12" s="103">
        <v>8160.57</v>
      </c>
      <c r="DL12" s="103">
        <v>500</v>
      </c>
      <c r="DM12" s="103">
        <v>476</v>
      </c>
      <c r="DN12" s="103"/>
      <c r="DO12" s="103"/>
      <c r="DP12" s="103">
        <v>500</v>
      </c>
      <c r="DQ12" s="103">
        <v>476</v>
      </c>
      <c r="DR12" s="103"/>
      <c r="DS12" s="103"/>
      <c r="DT12" s="103"/>
      <c r="DU12" s="103"/>
      <c r="DV12" s="103">
        <v>4160</v>
      </c>
      <c r="DW12" s="103">
        <v>7265.86</v>
      </c>
      <c r="DX12" s="103">
        <v>4160</v>
      </c>
      <c r="DY12" s="103">
        <v>7265.86</v>
      </c>
      <c r="DZ12" s="103">
        <v>300</v>
      </c>
      <c r="EA12" s="103">
        <v>418.71</v>
      </c>
      <c r="EB12" s="103">
        <v>300</v>
      </c>
      <c r="EC12" s="103">
        <v>10.71</v>
      </c>
      <c r="ED12" s="103"/>
      <c r="EE12" s="103"/>
      <c r="EF12" s="103"/>
      <c r="EG12" s="103">
        <v>408</v>
      </c>
      <c r="EH12" s="103"/>
      <c r="EI12" s="103">
        <v>4987.46</v>
      </c>
      <c r="EJ12" s="103"/>
      <c r="EK12" s="103">
        <v>4987.46</v>
      </c>
      <c r="EL12" s="103"/>
      <c r="EM12" s="103">
        <v>4987.46</v>
      </c>
      <c r="EN12" s="103">
        <v>757284</v>
      </c>
      <c r="EO12" s="103">
        <v>757284</v>
      </c>
      <c r="EP12" s="103">
        <v>757284</v>
      </c>
      <c r="EQ12" s="103">
        <v>757284</v>
      </c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>
        <v>757284</v>
      </c>
      <c r="FG12" s="103">
        <v>757284</v>
      </c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>
        <v>757284</v>
      </c>
      <c r="GA12" s="103">
        <v>757284</v>
      </c>
      <c r="GB12" s="103">
        <f t="shared" si="1"/>
        <v>0</v>
      </c>
      <c r="GC12" s="103">
        <v>1026830</v>
      </c>
      <c r="GD12" s="103">
        <v>871808.88</v>
      </c>
      <c r="GE12" s="103">
        <v>1784114</v>
      </c>
      <c r="GF12" s="103">
        <v>1629092.88</v>
      </c>
      <c r="GG12" s="107">
        <f t="shared" si="2"/>
        <v>91.31103057315843</v>
      </c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>
        <v>10643502</v>
      </c>
      <c r="HD12" s="89">
        <v>11423288.22</v>
      </c>
      <c r="HE12" s="93">
        <f t="shared" si="0"/>
        <v>107.3264064778679</v>
      </c>
      <c r="HF12" s="94"/>
      <c r="HG12" s="95">
        <v>107.45906991575305</v>
      </c>
      <c r="HH12" s="96">
        <v>441646.01</v>
      </c>
      <c r="HI12" s="95">
        <v>107.45906991575305</v>
      </c>
      <c r="HJ12" s="96">
        <v>441646.01</v>
      </c>
    </row>
    <row r="13" spans="1:218" s="86" customFormat="1" ht="12.75">
      <c r="A13" s="103" t="s">
        <v>63</v>
      </c>
      <c r="B13" s="103">
        <v>1103155</v>
      </c>
      <c r="C13" s="103">
        <v>977845.41</v>
      </c>
      <c r="D13" s="103">
        <v>0</v>
      </c>
      <c r="E13" s="103">
        <v>170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>
        <v>0</v>
      </c>
      <c r="S13" s="103">
        <v>170</v>
      </c>
      <c r="T13" s="103">
        <v>0</v>
      </c>
      <c r="U13" s="103">
        <v>170</v>
      </c>
      <c r="V13" s="103">
        <v>700</v>
      </c>
      <c r="W13" s="103">
        <v>13262.05</v>
      </c>
      <c r="X13" s="103">
        <v>500</v>
      </c>
      <c r="Y13" s="103"/>
      <c r="Z13" s="103">
        <v>500</v>
      </c>
      <c r="AA13" s="103"/>
      <c r="AB13" s="103"/>
      <c r="AC13" s="103">
        <v>32.26</v>
      </c>
      <c r="AD13" s="103"/>
      <c r="AE13" s="103">
        <v>32.26</v>
      </c>
      <c r="AF13" s="103">
        <v>200</v>
      </c>
      <c r="AG13" s="103">
        <v>13229.79</v>
      </c>
      <c r="AH13" s="103"/>
      <c r="AI13" s="103">
        <v>788.49</v>
      </c>
      <c r="AJ13" s="103">
        <v>200</v>
      </c>
      <c r="AK13" s="103">
        <v>12441.3</v>
      </c>
      <c r="AL13" s="103"/>
      <c r="AM13" s="103"/>
      <c r="AN13" s="103"/>
      <c r="AO13" s="103"/>
      <c r="AP13" s="103">
        <v>114000</v>
      </c>
      <c r="AQ13" s="103">
        <v>31398.5</v>
      </c>
      <c r="AR13" s="103">
        <v>0</v>
      </c>
      <c r="AS13" s="103"/>
      <c r="AT13" s="103">
        <v>0</v>
      </c>
      <c r="AU13" s="103"/>
      <c r="AV13" s="103">
        <v>0</v>
      </c>
      <c r="AW13" s="103"/>
      <c r="AX13" s="103">
        <v>0</v>
      </c>
      <c r="AY13" s="103"/>
      <c r="AZ13" s="103">
        <v>114000</v>
      </c>
      <c r="BA13" s="103">
        <v>31398.5</v>
      </c>
      <c r="BB13" s="103">
        <v>988455</v>
      </c>
      <c r="BC13" s="103">
        <v>933014.86</v>
      </c>
      <c r="BD13" s="103">
        <v>373900</v>
      </c>
      <c r="BE13" s="103">
        <v>300956.56</v>
      </c>
      <c r="BF13" s="103">
        <v>800</v>
      </c>
      <c r="BG13" s="103">
        <v>419.88</v>
      </c>
      <c r="BH13" s="103">
        <v>0</v>
      </c>
      <c r="BI13" s="103">
        <v>1815.33</v>
      </c>
      <c r="BJ13" s="103">
        <v>21500</v>
      </c>
      <c r="BK13" s="103">
        <v>34432</v>
      </c>
      <c r="BL13" s="103">
        <v>38000</v>
      </c>
      <c r="BM13" s="103">
        <v>81891.17</v>
      </c>
      <c r="BN13" s="103">
        <v>111600</v>
      </c>
      <c r="BO13" s="103">
        <v>88490.55</v>
      </c>
      <c r="BP13" s="103">
        <v>150000</v>
      </c>
      <c r="BQ13" s="103">
        <v>74074.71</v>
      </c>
      <c r="BR13" s="103">
        <v>12000</v>
      </c>
      <c r="BS13" s="103">
        <v>14186.15</v>
      </c>
      <c r="BT13" s="103">
        <v>40000</v>
      </c>
      <c r="BU13" s="103">
        <v>5646.77</v>
      </c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>
        <v>614555</v>
      </c>
      <c r="CI13" s="103">
        <v>632058.3</v>
      </c>
      <c r="CJ13" s="103"/>
      <c r="CK13" s="103"/>
      <c r="CL13" s="103">
        <v>41000</v>
      </c>
      <c r="CM13" s="103">
        <v>36955.83</v>
      </c>
      <c r="CN13" s="103">
        <v>550800</v>
      </c>
      <c r="CO13" s="103">
        <v>591146.66</v>
      </c>
      <c r="CP13" s="103">
        <v>22755</v>
      </c>
      <c r="CQ13" s="103">
        <v>3955.81</v>
      </c>
      <c r="CR13" s="103">
        <v>10748</v>
      </c>
      <c r="CS13" s="103">
        <v>6715.4</v>
      </c>
      <c r="CT13" s="103">
        <v>700</v>
      </c>
      <c r="CU13" s="103"/>
      <c r="CV13" s="103"/>
      <c r="CW13" s="103"/>
      <c r="CX13" s="103"/>
      <c r="CY13" s="103"/>
      <c r="CZ13" s="103">
        <v>700</v>
      </c>
      <c r="DA13" s="103"/>
      <c r="DB13" s="103"/>
      <c r="DC13" s="103"/>
      <c r="DD13" s="103">
        <v>700</v>
      </c>
      <c r="DE13" s="103"/>
      <c r="DF13" s="103"/>
      <c r="DG13" s="103"/>
      <c r="DH13" s="103"/>
      <c r="DI13" s="103"/>
      <c r="DJ13" s="103">
        <v>8898</v>
      </c>
      <c r="DK13" s="103">
        <v>5206.65</v>
      </c>
      <c r="DL13" s="103">
        <v>6930</v>
      </c>
      <c r="DM13" s="103">
        <v>4734.4</v>
      </c>
      <c r="DN13" s="103"/>
      <c r="DO13" s="103"/>
      <c r="DP13" s="103">
        <v>1100</v>
      </c>
      <c r="DQ13" s="103">
        <v>766.4</v>
      </c>
      <c r="DR13" s="103">
        <v>5830</v>
      </c>
      <c r="DS13" s="103">
        <v>3968</v>
      </c>
      <c r="DT13" s="103"/>
      <c r="DU13" s="103"/>
      <c r="DV13" s="103">
        <v>1668</v>
      </c>
      <c r="DW13" s="103">
        <v>400</v>
      </c>
      <c r="DX13" s="103">
        <v>1668</v>
      </c>
      <c r="DY13" s="103">
        <v>400</v>
      </c>
      <c r="DZ13" s="103">
        <v>300</v>
      </c>
      <c r="EA13" s="103">
        <v>72.25</v>
      </c>
      <c r="EB13" s="103">
        <v>50</v>
      </c>
      <c r="EC13" s="103">
        <v>4.25</v>
      </c>
      <c r="ED13" s="103"/>
      <c r="EE13" s="103"/>
      <c r="EF13" s="103">
        <v>250</v>
      </c>
      <c r="EG13" s="103">
        <v>68</v>
      </c>
      <c r="EH13" s="103">
        <v>1150</v>
      </c>
      <c r="EI13" s="103">
        <v>1508.75</v>
      </c>
      <c r="EJ13" s="103">
        <v>1150</v>
      </c>
      <c r="EK13" s="103">
        <v>1508.75</v>
      </c>
      <c r="EL13" s="103">
        <v>1150</v>
      </c>
      <c r="EM13" s="103">
        <v>1508.75</v>
      </c>
      <c r="EN13" s="103">
        <v>1388044</v>
      </c>
      <c r="EO13" s="103">
        <v>1388044</v>
      </c>
      <c r="EP13" s="103">
        <v>1388044</v>
      </c>
      <c r="EQ13" s="103">
        <v>1388044</v>
      </c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>
        <v>1388044</v>
      </c>
      <c r="FG13" s="103">
        <v>1388044</v>
      </c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>
        <v>1388044</v>
      </c>
      <c r="GA13" s="103">
        <v>1388044</v>
      </c>
      <c r="GB13" s="103">
        <f t="shared" si="1"/>
        <v>0</v>
      </c>
      <c r="GC13" s="103">
        <v>1113903</v>
      </c>
      <c r="GD13" s="103">
        <v>984560.81</v>
      </c>
      <c r="GE13" s="103">
        <v>2501947</v>
      </c>
      <c r="GF13" s="103">
        <v>2372604.81</v>
      </c>
      <c r="GG13" s="107">
        <f t="shared" si="2"/>
        <v>94.830338532351</v>
      </c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>
        <v>13889778</v>
      </c>
      <c r="HD13" s="89">
        <v>14401157.120000001</v>
      </c>
      <c r="HE13" s="93">
        <f t="shared" si="0"/>
        <v>103.68169397667839</v>
      </c>
      <c r="HF13" s="94"/>
      <c r="HG13" s="95">
        <v>106.39711159255185</v>
      </c>
      <c r="HH13" s="96">
        <v>359941.8</v>
      </c>
      <c r="HI13" s="95">
        <v>106.39711159255185</v>
      </c>
      <c r="HJ13" s="96">
        <v>359941.8</v>
      </c>
    </row>
    <row r="14" spans="1:218" s="86" customFormat="1" ht="12.75">
      <c r="A14" s="103" t="s">
        <v>64</v>
      </c>
      <c r="B14" s="103">
        <v>217713</v>
      </c>
      <c r="C14" s="103">
        <v>224396.59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>
        <v>5800</v>
      </c>
      <c r="AQ14" s="103">
        <v>3744.5</v>
      </c>
      <c r="AR14" s="103"/>
      <c r="AS14" s="103"/>
      <c r="AT14" s="103"/>
      <c r="AU14" s="103"/>
      <c r="AV14" s="103"/>
      <c r="AW14" s="103"/>
      <c r="AX14" s="103"/>
      <c r="AY14" s="103"/>
      <c r="AZ14" s="103">
        <v>5800</v>
      </c>
      <c r="BA14" s="103">
        <v>3744.5</v>
      </c>
      <c r="BB14" s="103">
        <v>211913</v>
      </c>
      <c r="BC14" s="103">
        <v>220652.09</v>
      </c>
      <c r="BD14" s="103">
        <v>26550</v>
      </c>
      <c r="BE14" s="103">
        <v>60575.25</v>
      </c>
      <c r="BF14" s="103"/>
      <c r="BG14" s="103"/>
      <c r="BH14" s="103">
        <v>0</v>
      </c>
      <c r="BI14" s="103"/>
      <c r="BJ14" s="103">
        <v>1000</v>
      </c>
      <c r="BK14" s="103"/>
      <c r="BL14" s="103">
        <v>1350</v>
      </c>
      <c r="BM14" s="103">
        <v>1047.11</v>
      </c>
      <c r="BN14" s="103">
        <v>13400</v>
      </c>
      <c r="BO14" s="103">
        <v>6619.07</v>
      </c>
      <c r="BP14" s="103">
        <v>6500</v>
      </c>
      <c r="BQ14" s="103">
        <v>48291.07</v>
      </c>
      <c r="BR14" s="103">
        <v>3900</v>
      </c>
      <c r="BS14" s="103">
        <v>4332</v>
      </c>
      <c r="BT14" s="103">
        <v>400</v>
      </c>
      <c r="BU14" s="103">
        <v>286</v>
      </c>
      <c r="BV14" s="103">
        <v>0</v>
      </c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>
        <v>185363</v>
      </c>
      <c r="CI14" s="103">
        <v>160076.84</v>
      </c>
      <c r="CJ14" s="103"/>
      <c r="CK14" s="103"/>
      <c r="CL14" s="103">
        <v>44956</v>
      </c>
      <c r="CM14" s="103">
        <v>2205.9</v>
      </c>
      <c r="CN14" s="103">
        <v>113041</v>
      </c>
      <c r="CO14" s="103">
        <v>120035.83</v>
      </c>
      <c r="CP14" s="103">
        <v>27366</v>
      </c>
      <c r="CQ14" s="103">
        <v>37835.11</v>
      </c>
      <c r="CR14" s="103">
        <v>914</v>
      </c>
      <c r="CS14" s="103">
        <v>530.21</v>
      </c>
      <c r="CT14" s="103"/>
      <c r="CU14" s="103">
        <v>119</v>
      </c>
      <c r="CV14" s="103"/>
      <c r="CW14" s="103"/>
      <c r="CX14" s="103"/>
      <c r="CY14" s="103"/>
      <c r="CZ14" s="103"/>
      <c r="DA14" s="103">
        <v>119</v>
      </c>
      <c r="DB14" s="103"/>
      <c r="DC14" s="103"/>
      <c r="DD14" s="103"/>
      <c r="DE14" s="103">
        <v>119</v>
      </c>
      <c r="DF14" s="103"/>
      <c r="DG14" s="103"/>
      <c r="DH14" s="103"/>
      <c r="DI14" s="103"/>
      <c r="DJ14" s="103">
        <v>914</v>
      </c>
      <c r="DK14" s="103">
        <v>411.21</v>
      </c>
      <c r="DL14" s="103">
        <v>332</v>
      </c>
      <c r="DM14" s="103">
        <v>272</v>
      </c>
      <c r="DN14" s="103"/>
      <c r="DO14" s="103"/>
      <c r="DP14" s="103">
        <v>332</v>
      </c>
      <c r="DQ14" s="103">
        <v>272</v>
      </c>
      <c r="DR14" s="103"/>
      <c r="DS14" s="103"/>
      <c r="DT14" s="103"/>
      <c r="DU14" s="103"/>
      <c r="DV14" s="103">
        <v>416</v>
      </c>
      <c r="DW14" s="103">
        <v>1</v>
      </c>
      <c r="DX14" s="103">
        <v>416</v>
      </c>
      <c r="DY14" s="103">
        <v>1</v>
      </c>
      <c r="DZ14" s="103">
        <v>166</v>
      </c>
      <c r="EA14" s="103">
        <v>138.21</v>
      </c>
      <c r="EB14" s="103"/>
      <c r="EC14" s="103">
        <v>0.51</v>
      </c>
      <c r="ED14" s="103"/>
      <c r="EE14" s="103">
        <v>0.85</v>
      </c>
      <c r="EF14" s="103">
        <v>166</v>
      </c>
      <c r="EG14" s="103">
        <v>136.85</v>
      </c>
      <c r="EH14" s="103"/>
      <c r="EI14" s="103"/>
      <c r="EJ14" s="103"/>
      <c r="EK14" s="103"/>
      <c r="EL14" s="103"/>
      <c r="EM14" s="103"/>
      <c r="EN14" s="103">
        <v>486506</v>
      </c>
      <c r="EO14" s="103">
        <v>486506</v>
      </c>
      <c r="EP14" s="103">
        <v>486506</v>
      </c>
      <c r="EQ14" s="103">
        <v>486506</v>
      </c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>
        <v>486506</v>
      </c>
      <c r="FG14" s="103">
        <v>486506</v>
      </c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>
        <v>486506</v>
      </c>
      <c r="GA14" s="103">
        <v>486506</v>
      </c>
      <c r="GB14" s="103">
        <f t="shared" si="1"/>
        <v>0</v>
      </c>
      <c r="GC14" s="103">
        <v>218627</v>
      </c>
      <c r="GD14" s="103">
        <v>224926.8</v>
      </c>
      <c r="GE14" s="103">
        <v>705133</v>
      </c>
      <c r="GF14" s="103">
        <v>711432.8</v>
      </c>
      <c r="GG14" s="107">
        <f t="shared" si="2"/>
        <v>100.89342010656146</v>
      </c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>
        <v>3712013</v>
      </c>
      <c r="HD14" s="89">
        <v>3748325.64</v>
      </c>
      <c r="HE14" s="93">
        <f t="shared" si="0"/>
        <v>100.9782465740287</v>
      </c>
      <c r="HF14" s="94"/>
      <c r="HG14" s="95">
        <v>110.02215346192298</v>
      </c>
      <c r="HH14" s="96">
        <v>76084.08</v>
      </c>
      <c r="HI14" s="95">
        <v>110.02215346192298</v>
      </c>
      <c r="HJ14" s="96">
        <v>76084.08</v>
      </c>
    </row>
    <row r="15" spans="1:218" s="86" customFormat="1" ht="12.75">
      <c r="A15" s="103" t="s">
        <v>65</v>
      </c>
      <c r="B15" s="103">
        <v>820961</v>
      </c>
      <c r="C15" s="103">
        <v>796836.17</v>
      </c>
      <c r="D15" s="103">
        <v>1200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>
        <v>1200</v>
      </c>
      <c r="S15" s="103"/>
      <c r="T15" s="103">
        <v>1200</v>
      </c>
      <c r="U15" s="103"/>
      <c r="V15" s="103"/>
      <c r="W15" s="103">
        <v>30.89</v>
      </c>
      <c r="X15" s="103"/>
      <c r="Y15" s="103"/>
      <c r="Z15" s="103"/>
      <c r="AA15" s="103"/>
      <c r="AB15" s="103"/>
      <c r="AC15" s="103"/>
      <c r="AD15" s="103"/>
      <c r="AE15" s="103"/>
      <c r="AF15" s="103"/>
      <c r="AG15" s="103">
        <v>30.89</v>
      </c>
      <c r="AH15" s="103"/>
      <c r="AI15" s="103">
        <v>30.89</v>
      </c>
      <c r="AJ15" s="103"/>
      <c r="AK15" s="103"/>
      <c r="AL15" s="103"/>
      <c r="AM15" s="103"/>
      <c r="AN15" s="103"/>
      <c r="AO15" s="103"/>
      <c r="AP15" s="103">
        <v>13061</v>
      </c>
      <c r="AQ15" s="103">
        <v>20735.13</v>
      </c>
      <c r="AR15" s="103"/>
      <c r="AS15" s="103"/>
      <c r="AT15" s="103"/>
      <c r="AU15" s="103"/>
      <c r="AV15" s="103"/>
      <c r="AW15" s="103"/>
      <c r="AX15" s="103"/>
      <c r="AY15" s="103"/>
      <c r="AZ15" s="103">
        <v>13061</v>
      </c>
      <c r="BA15" s="103">
        <v>20735.13</v>
      </c>
      <c r="BB15" s="103">
        <v>806700</v>
      </c>
      <c r="BC15" s="103">
        <v>776070.15</v>
      </c>
      <c r="BD15" s="103">
        <v>178200</v>
      </c>
      <c r="BE15" s="103">
        <v>181944.64</v>
      </c>
      <c r="BF15" s="103"/>
      <c r="BG15" s="103"/>
      <c r="BH15" s="103">
        <v>1000</v>
      </c>
      <c r="BI15" s="103">
        <v>147.2</v>
      </c>
      <c r="BJ15" s="103">
        <v>10200</v>
      </c>
      <c r="BK15" s="103">
        <v>-147.2</v>
      </c>
      <c r="BL15" s="103">
        <v>7600</v>
      </c>
      <c r="BM15" s="103">
        <v>8598.09</v>
      </c>
      <c r="BN15" s="103">
        <v>27500</v>
      </c>
      <c r="BO15" s="103">
        <v>12727.52</v>
      </c>
      <c r="BP15" s="103">
        <v>102800</v>
      </c>
      <c r="BQ15" s="103">
        <v>141370.08</v>
      </c>
      <c r="BR15" s="103">
        <v>5900</v>
      </c>
      <c r="BS15" s="103">
        <v>5473.39</v>
      </c>
      <c r="BT15" s="103">
        <v>23200</v>
      </c>
      <c r="BU15" s="103">
        <v>13775.56</v>
      </c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>
        <v>628500</v>
      </c>
      <c r="CI15" s="103">
        <v>594125.51</v>
      </c>
      <c r="CJ15" s="103"/>
      <c r="CK15" s="103"/>
      <c r="CL15" s="103">
        <v>16800</v>
      </c>
      <c r="CM15" s="103">
        <v>20470</v>
      </c>
      <c r="CN15" s="103">
        <v>603600</v>
      </c>
      <c r="CO15" s="103">
        <v>418098.33</v>
      </c>
      <c r="CP15" s="103">
        <v>8100</v>
      </c>
      <c r="CQ15" s="103">
        <v>155557.18</v>
      </c>
      <c r="CR15" s="103">
        <v>3970</v>
      </c>
      <c r="CS15" s="103">
        <v>2154.55</v>
      </c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>
        <v>3970</v>
      </c>
      <c r="DK15" s="103">
        <v>2154.55</v>
      </c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>
        <v>3070</v>
      </c>
      <c r="DW15" s="103">
        <v>1100</v>
      </c>
      <c r="DX15" s="103">
        <v>3070</v>
      </c>
      <c r="DY15" s="103">
        <v>1100</v>
      </c>
      <c r="DZ15" s="103">
        <v>900</v>
      </c>
      <c r="EA15" s="103">
        <v>1054.55</v>
      </c>
      <c r="EB15" s="103">
        <v>900</v>
      </c>
      <c r="EC15" s="103"/>
      <c r="ED15" s="103"/>
      <c r="EE15" s="103">
        <v>765.55</v>
      </c>
      <c r="EF15" s="103">
        <v>0</v>
      </c>
      <c r="EG15" s="103">
        <v>289</v>
      </c>
      <c r="EH15" s="103"/>
      <c r="EI15" s="103"/>
      <c r="EJ15" s="103"/>
      <c r="EK15" s="103"/>
      <c r="EL15" s="103"/>
      <c r="EM15" s="103"/>
      <c r="EN15" s="103">
        <v>72430</v>
      </c>
      <c r="EO15" s="103">
        <v>72430</v>
      </c>
      <c r="EP15" s="103">
        <v>72430</v>
      </c>
      <c r="EQ15" s="103">
        <v>72430</v>
      </c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>
        <v>72430</v>
      </c>
      <c r="FG15" s="103">
        <v>72430</v>
      </c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>
        <v>72430</v>
      </c>
      <c r="GA15" s="103">
        <v>72430</v>
      </c>
      <c r="GB15" s="103">
        <f t="shared" si="1"/>
        <v>0</v>
      </c>
      <c r="GC15" s="103">
        <v>824931</v>
      </c>
      <c r="GD15" s="103">
        <v>798990.72</v>
      </c>
      <c r="GE15" s="103">
        <v>897361</v>
      </c>
      <c r="GF15" s="103">
        <v>871420.72</v>
      </c>
      <c r="GG15" s="107">
        <f t="shared" si="2"/>
        <v>97.1092704051101</v>
      </c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>
        <v>4635636</v>
      </c>
      <c r="HD15" s="89">
        <v>5579829.430000001</v>
      </c>
      <c r="HE15" s="93">
        <f t="shared" si="0"/>
        <v>120.36815293521754</v>
      </c>
      <c r="HF15" s="94"/>
      <c r="HG15" s="95">
        <v>105.21547169414515</v>
      </c>
      <c r="HH15" s="96">
        <v>163675.74</v>
      </c>
      <c r="HI15" s="95">
        <v>105.21547169414515</v>
      </c>
      <c r="HJ15" s="96">
        <v>163675.74</v>
      </c>
    </row>
    <row r="16" spans="1:218" s="86" customFormat="1" ht="12.75">
      <c r="A16" s="103" t="s">
        <v>66</v>
      </c>
      <c r="B16" s="103">
        <v>3647000</v>
      </c>
      <c r="C16" s="103">
        <v>3045738.45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>
        <v>10000</v>
      </c>
      <c r="W16" s="103">
        <v>1059.1</v>
      </c>
      <c r="X16" s="103">
        <v>10000</v>
      </c>
      <c r="Y16" s="103"/>
      <c r="Z16" s="103">
        <v>10000</v>
      </c>
      <c r="AA16" s="103"/>
      <c r="AB16" s="103"/>
      <c r="AC16" s="103"/>
      <c r="AD16" s="103"/>
      <c r="AE16" s="103"/>
      <c r="AF16" s="103"/>
      <c r="AG16" s="103">
        <v>1059.1</v>
      </c>
      <c r="AH16" s="103"/>
      <c r="AI16" s="103">
        <v>1059.1</v>
      </c>
      <c r="AJ16" s="103"/>
      <c r="AK16" s="103"/>
      <c r="AL16" s="103"/>
      <c r="AM16" s="103"/>
      <c r="AN16" s="103"/>
      <c r="AO16" s="103"/>
      <c r="AP16" s="103">
        <v>958000</v>
      </c>
      <c r="AQ16" s="103">
        <v>158135</v>
      </c>
      <c r="AR16" s="103">
        <v>170000</v>
      </c>
      <c r="AS16" s="103"/>
      <c r="AT16" s="103">
        <v>170000</v>
      </c>
      <c r="AU16" s="103"/>
      <c r="AV16" s="103">
        <v>520000</v>
      </c>
      <c r="AW16" s="103"/>
      <c r="AX16" s="103">
        <v>520000</v>
      </c>
      <c r="AY16" s="103"/>
      <c r="AZ16" s="103">
        <v>268000</v>
      </c>
      <c r="BA16" s="103">
        <v>158135</v>
      </c>
      <c r="BB16" s="103">
        <v>2679000</v>
      </c>
      <c r="BC16" s="103">
        <v>2886544.35</v>
      </c>
      <c r="BD16" s="103">
        <v>1038400</v>
      </c>
      <c r="BE16" s="103">
        <v>924814.46</v>
      </c>
      <c r="BF16" s="103">
        <v>200</v>
      </c>
      <c r="BG16" s="103">
        <v>232.08</v>
      </c>
      <c r="BH16" s="103">
        <v>5000</v>
      </c>
      <c r="BI16" s="103">
        <v>892.69</v>
      </c>
      <c r="BJ16" s="103">
        <v>24300</v>
      </c>
      <c r="BK16" s="103">
        <v>11986.3</v>
      </c>
      <c r="BL16" s="103">
        <v>390000</v>
      </c>
      <c r="BM16" s="103">
        <v>482328.39</v>
      </c>
      <c r="BN16" s="103">
        <v>225000</v>
      </c>
      <c r="BO16" s="103">
        <v>170139.66</v>
      </c>
      <c r="BP16" s="103">
        <v>335000</v>
      </c>
      <c r="BQ16" s="103">
        <v>200369.07</v>
      </c>
      <c r="BR16" s="103">
        <v>10400</v>
      </c>
      <c r="BS16" s="103">
        <v>7597.59</v>
      </c>
      <c r="BT16" s="103">
        <v>21000</v>
      </c>
      <c r="BU16" s="103">
        <v>38768.68</v>
      </c>
      <c r="BV16" s="103">
        <v>15000</v>
      </c>
      <c r="BW16" s="103"/>
      <c r="BX16" s="103">
        <v>12500</v>
      </c>
      <c r="BY16" s="103">
        <v>12500</v>
      </c>
      <c r="BZ16" s="103">
        <v>600</v>
      </c>
      <c r="CA16" s="103">
        <v>122</v>
      </c>
      <c r="CB16" s="103">
        <v>600</v>
      </c>
      <c r="CC16" s="103">
        <v>122</v>
      </c>
      <c r="CD16" s="103"/>
      <c r="CE16" s="103"/>
      <c r="CF16" s="103"/>
      <c r="CG16" s="103"/>
      <c r="CH16" s="103">
        <v>1640000</v>
      </c>
      <c r="CI16" s="103">
        <v>1961607.89</v>
      </c>
      <c r="CJ16" s="103"/>
      <c r="CK16" s="103">
        <v>257.48</v>
      </c>
      <c r="CL16" s="103">
        <v>160000</v>
      </c>
      <c r="CM16" s="103">
        <v>165729.32</v>
      </c>
      <c r="CN16" s="103">
        <v>1480000</v>
      </c>
      <c r="CO16" s="103">
        <v>1795621.09</v>
      </c>
      <c r="CP16" s="103">
        <v>0</v>
      </c>
      <c r="CQ16" s="103"/>
      <c r="CR16" s="103">
        <v>49890</v>
      </c>
      <c r="CS16" s="103">
        <v>74062.16</v>
      </c>
      <c r="CT16" s="103">
        <v>6500</v>
      </c>
      <c r="CU16" s="103">
        <v>10000</v>
      </c>
      <c r="CV16" s="103"/>
      <c r="CW16" s="103"/>
      <c r="CX16" s="103"/>
      <c r="CY16" s="103"/>
      <c r="CZ16" s="103">
        <v>6500</v>
      </c>
      <c r="DA16" s="103">
        <v>10000</v>
      </c>
      <c r="DB16" s="103">
        <v>5000</v>
      </c>
      <c r="DC16" s="103"/>
      <c r="DD16" s="103">
        <v>1500</v>
      </c>
      <c r="DE16" s="103"/>
      <c r="DF16" s="103"/>
      <c r="DG16" s="103">
        <v>10000</v>
      </c>
      <c r="DH16" s="103"/>
      <c r="DI16" s="103"/>
      <c r="DJ16" s="103">
        <v>40890</v>
      </c>
      <c r="DK16" s="103">
        <v>62461.16</v>
      </c>
      <c r="DL16" s="103">
        <v>4500</v>
      </c>
      <c r="DM16" s="103">
        <v>1224</v>
      </c>
      <c r="DN16" s="103"/>
      <c r="DO16" s="103"/>
      <c r="DP16" s="103"/>
      <c r="DQ16" s="103"/>
      <c r="DR16" s="103">
        <v>4500</v>
      </c>
      <c r="DS16" s="103">
        <v>1224</v>
      </c>
      <c r="DT16" s="103"/>
      <c r="DU16" s="103"/>
      <c r="DV16" s="103">
        <v>32000</v>
      </c>
      <c r="DW16" s="103">
        <v>59078.81</v>
      </c>
      <c r="DX16" s="103">
        <v>32000</v>
      </c>
      <c r="DY16" s="103">
        <v>59078.81</v>
      </c>
      <c r="DZ16" s="103">
        <v>4390</v>
      </c>
      <c r="EA16" s="103">
        <v>2158.35</v>
      </c>
      <c r="EB16" s="103">
        <v>390</v>
      </c>
      <c r="EC16" s="103">
        <v>9.35</v>
      </c>
      <c r="ED16" s="103"/>
      <c r="EE16" s="103"/>
      <c r="EF16" s="103">
        <v>4000</v>
      </c>
      <c r="EG16" s="103">
        <v>2149</v>
      </c>
      <c r="EH16" s="103">
        <v>2500</v>
      </c>
      <c r="EI16" s="103">
        <v>1601</v>
      </c>
      <c r="EJ16" s="103">
        <v>2500</v>
      </c>
      <c r="EK16" s="103">
        <v>1601</v>
      </c>
      <c r="EL16" s="103">
        <v>2500</v>
      </c>
      <c r="EM16" s="103">
        <v>1601</v>
      </c>
      <c r="EN16" s="103">
        <v>2371610</v>
      </c>
      <c r="EO16" s="103">
        <v>2371610</v>
      </c>
      <c r="EP16" s="103">
        <v>2371610</v>
      </c>
      <c r="EQ16" s="103">
        <v>2371610</v>
      </c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>
        <v>2371610</v>
      </c>
      <c r="FG16" s="103">
        <v>2371610</v>
      </c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>
        <v>2371610</v>
      </c>
      <c r="GA16" s="103">
        <v>2371610</v>
      </c>
      <c r="GB16" s="103">
        <f t="shared" si="1"/>
        <v>0</v>
      </c>
      <c r="GC16" s="103">
        <v>3696890</v>
      </c>
      <c r="GD16" s="103">
        <v>3119800.61</v>
      </c>
      <c r="GE16" s="103">
        <v>6068500</v>
      </c>
      <c r="GF16" s="103">
        <v>5491410.61</v>
      </c>
      <c r="GG16" s="107">
        <f t="shared" si="2"/>
        <v>90.49041130427618</v>
      </c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>
        <v>32364158</v>
      </c>
      <c r="HD16" s="89">
        <v>34653667.11</v>
      </c>
      <c r="HE16" s="93">
        <f t="shared" si="0"/>
        <v>107.07421187969727</v>
      </c>
      <c r="HF16" s="94"/>
      <c r="HG16" s="95">
        <v>112.71111332046253</v>
      </c>
      <c r="HH16" s="96">
        <v>2091652.72</v>
      </c>
      <c r="HI16" s="95">
        <v>112.71111332046253</v>
      </c>
      <c r="HJ16" s="96">
        <v>2091652.72</v>
      </c>
    </row>
    <row r="17" spans="1:218" s="86" customFormat="1" ht="12.75">
      <c r="A17" s="103" t="s">
        <v>67</v>
      </c>
      <c r="B17" s="103">
        <v>180677</v>
      </c>
      <c r="C17" s="103">
        <v>399108.08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>
        <v>9.42</v>
      </c>
      <c r="X17" s="103"/>
      <c r="Y17" s="103"/>
      <c r="Z17" s="103"/>
      <c r="AA17" s="103"/>
      <c r="AB17" s="103"/>
      <c r="AC17" s="103"/>
      <c r="AD17" s="103"/>
      <c r="AE17" s="103"/>
      <c r="AF17" s="103"/>
      <c r="AG17" s="103">
        <v>9.42</v>
      </c>
      <c r="AH17" s="103"/>
      <c r="AI17" s="103">
        <v>9.42</v>
      </c>
      <c r="AJ17" s="103"/>
      <c r="AK17" s="103"/>
      <c r="AL17" s="103"/>
      <c r="AM17" s="103"/>
      <c r="AN17" s="103"/>
      <c r="AO17" s="103"/>
      <c r="AP17" s="103">
        <v>3781</v>
      </c>
      <c r="AQ17" s="103">
        <v>3358</v>
      </c>
      <c r="AR17" s="103"/>
      <c r="AS17" s="103"/>
      <c r="AT17" s="103"/>
      <c r="AU17" s="103"/>
      <c r="AV17" s="103"/>
      <c r="AW17" s="103"/>
      <c r="AX17" s="103"/>
      <c r="AY17" s="103"/>
      <c r="AZ17" s="103">
        <v>3781</v>
      </c>
      <c r="BA17" s="103">
        <v>3358</v>
      </c>
      <c r="BB17" s="103">
        <v>176896</v>
      </c>
      <c r="BC17" s="103">
        <v>395740.66</v>
      </c>
      <c r="BD17" s="103">
        <v>28826</v>
      </c>
      <c r="BE17" s="103">
        <v>22775.6</v>
      </c>
      <c r="BF17" s="103"/>
      <c r="BG17" s="103"/>
      <c r="BH17" s="103">
        <v>1415</v>
      </c>
      <c r="BI17" s="103"/>
      <c r="BJ17" s="103">
        <v>0</v>
      </c>
      <c r="BK17" s="103"/>
      <c r="BL17" s="103">
        <v>2502</v>
      </c>
      <c r="BM17" s="103">
        <v>2831.22</v>
      </c>
      <c r="BN17" s="103">
        <v>10057</v>
      </c>
      <c r="BO17" s="103">
        <v>5256.96</v>
      </c>
      <c r="BP17" s="103">
        <v>4580</v>
      </c>
      <c r="BQ17" s="103">
        <v>1259.18</v>
      </c>
      <c r="BR17" s="103">
        <v>4572</v>
      </c>
      <c r="BS17" s="103">
        <v>3493.28</v>
      </c>
      <c r="BT17" s="103">
        <v>5700</v>
      </c>
      <c r="BU17" s="103">
        <v>9934.96</v>
      </c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>
        <v>148070</v>
      </c>
      <c r="CI17" s="103">
        <v>372965.06</v>
      </c>
      <c r="CJ17" s="103"/>
      <c r="CK17" s="103"/>
      <c r="CL17" s="103">
        <v>0</v>
      </c>
      <c r="CM17" s="103">
        <v>9100.44</v>
      </c>
      <c r="CN17" s="103">
        <v>148070</v>
      </c>
      <c r="CO17" s="103">
        <v>357081.88</v>
      </c>
      <c r="CP17" s="103">
        <v>0</v>
      </c>
      <c r="CQ17" s="103">
        <v>6782.74</v>
      </c>
      <c r="CR17" s="103">
        <v>6821</v>
      </c>
      <c r="CS17" s="103">
        <v>8835.16</v>
      </c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>
        <v>5821</v>
      </c>
      <c r="DK17" s="103">
        <v>8046.31</v>
      </c>
      <c r="DL17" s="103"/>
      <c r="DM17" s="103">
        <v>462.4</v>
      </c>
      <c r="DN17" s="103"/>
      <c r="DO17" s="103"/>
      <c r="DP17" s="103"/>
      <c r="DQ17" s="103">
        <v>462.4</v>
      </c>
      <c r="DR17" s="103"/>
      <c r="DS17" s="103"/>
      <c r="DT17" s="103"/>
      <c r="DU17" s="103"/>
      <c r="DV17" s="103">
        <v>5821</v>
      </c>
      <c r="DW17" s="103">
        <v>7581.7</v>
      </c>
      <c r="DX17" s="103">
        <v>5821</v>
      </c>
      <c r="DY17" s="103">
        <v>7581.7</v>
      </c>
      <c r="DZ17" s="103"/>
      <c r="EA17" s="103">
        <v>2.21</v>
      </c>
      <c r="EB17" s="103"/>
      <c r="EC17" s="103">
        <v>2.21</v>
      </c>
      <c r="ED17" s="103"/>
      <c r="EE17" s="103"/>
      <c r="EF17" s="103"/>
      <c r="EG17" s="103"/>
      <c r="EH17" s="103">
        <v>1000</v>
      </c>
      <c r="EI17" s="103">
        <v>788.85</v>
      </c>
      <c r="EJ17" s="103">
        <v>1000</v>
      </c>
      <c r="EK17" s="103">
        <v>788.85</v>
      </c>
      <c r="EL17" s="103">
        <v>1000</v>
      </c>
      <c r="EM17" s="103">
        <v>788.85</v>
      </c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>
        <f t="shared" si="1"/>
        <v>0</v>
      </c>
      <c r="GC17" s="103">
        <v>187498</v>
      </c>
      <c r="GD17" s="103">
        <v>407943.24</v>
      </c>
      <c r="GE17" s="103">
        <v>187498</v>
      </c>
      <c r="GF17" s="103">
        <v>407943.24</v>
      </c>
      <c r="GG17" s="107">
        <f t="shared" si="2"/>
        <v>217.5720487685202</v>
      </c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>
        <v>1140356</v>
      </c>
      <c r="HD17" s="89">
        <v>1203268.53</v>
      </c>
      <c r="HE17" s="93">
        <f t="shared" si="0"/>
        <v>105.51692015475868</v>
      </c>
      <c r="HF17" s="94"/>
      <c r="HG17" s="95">
        <v>95.57238736238978</v>
      </c>
      <c r="HH17" s="96"/>
      <c r="HI17" s="95">
        <v>95.57238736238978</v>
      </c>
      <c r="HJ17" s="96"/>
    </row>
    <row r="18" spans="1:218" s="86" customFormat="1" ht="12.75">
      <c r="A18" s="103" t="s">
        <v>68</v>
      </c>
      <c r="B18" s="103">
        <v>309376</v>
      </c>
      <c r="C18" s="103">
        <v>242328.16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>
        <v>10888</v>
      </c>
      <c r="W18" s="103"/>
      <c r="X18" s="103">
        <v>10888</v>
      </c>
      <c r="Y18" s="103"/>
      <c r="Z18" s="103">
        <v>10888</v>
      </c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>
        <v>13234</v>
      </c>
      <c r="AQ18" s="103">
        <v>4511.55</v>
      </c>
      <c r="AR18" s="103">
        <v>564</v>
      </c>
      <c r="AS18" s="103"/>
      <c r="AT18" s="103">
        <v>564</v>
      </c>
      <c r="AU18" s="103"/>
      <c r="AV18" s="103">
        <v>10000</v>
      </c>
      <c r="AW18" s="103"/>
      <c r="AX18" s="103">
        <v>10000</v>
      </c>
      <c r="AY18" s="103"/>
      <c r="AZ18" s="103">
        <v>2670</v>
      </c>
      <c r="BA18" s="103">
        <v>4511.55</v>
      </c>
      <c r="BB18" s="103">
        <v>285254</v>
      </c>
      <c r="BC18" s="103">
        <v>237816.61</v>
      </c>
      <c r="BD18" s="103">
        <v>64154</v>
      </c>
      <c r="BE18" s="103">
        <v>95634.5</v>
      </c>
      <c r="BF18" s="103"/>
      <c r="BG18" s="103"/>
      <c r="BH18" s="103">
        <v>0</v>
      </c>
      <c r="BI18" s="103"/>
      <c r="BJ18" s="103">
        <v>14238</v>
      </c>
      <c r="BK18" s="103"/>
      <c r="BL18" s="103">
        <v>5550</v>
      </c>
      <c r="BM18" s="103">
        <v>13278.78</v>
      </c>
      <c r="BN18" s="103">
        <v>20900</v>
      </c>
      <c r="BO18" s="103">
        <v>79977.71</v>
      </c>
      <c r="BP18" s="103">
        <v>1416</v>
      </c>
      <c r="BQ18" s="103">
        <v>81.68</v>
      </c>
      <c r="BR18" s="103">
        <v>6000</v>
      </c>
      <c r="BS18" s="103">
        <v>1654.33</v>
      </c>
      <c r="BT18" s="103">
        <v>16050</v>
      </c>
      <c r="BU18" s="103">
        <v>642</v>
      </c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>
        <v>221100</v>
      </c>
      <c r="CI18" s="103">
        <v>142182.11</v>
      </c>
      <c r="CJ18" s="103"/>
      <c r="CK18" s="103"/>
      <c r="CL18" s="103">
        <v>104900</v>
      </c>
      <c r="CM18" s="103">
        <v>48376.6</v>
      </c>
      <c r="CN18" s="103">
        <v>96200</v>
      </c>
      <c r="CO18" s="103">
        <v>76893.49</v>
      </c>
      <c r="CP18" s="103">
        <v>20000</v>
      </c>
      <c r="CQ18" s="103">
        <v>16912.02</v>
      </c>
      <c r="CR18" s="103">
        <v>27034</v>
      </c>
      <c r="CS18" s="103">
        <v>5342.86</v>
      </c>
      <c r="CT18" s="103">
        <v>0</v>
      </c>
      <c r="CU18" s="103"/>
      <c r="CV18" s="103"/>
      <c r="CW18" s="103"/>
      <c r="CX18" s="103"/>
      <c r="CY18" s="103"/>
      <c r="CZ18" s="103">
        <v>0</v>
      </c>
      <c r="DA18" s="103"/>
      <c r="DB18" s="103"/>
      <c r="DC18" s="103"/>
      <c r="DD18" s="103">
        <v>0</v>
      </c>
      <c r="DE18" s="103"/>
      <c r="DF18" s="103"/>
      <c r="DG18" s="103"/>
      <c r="DH18" s="103"/>
      <c r="DI18" s="103"/>
      <c r="DJ18" s="103">
        <v>27034</v>
      </c>
      <c r="DK18" s="103">
        <v>5342.86</v>
      </c>
      <c r="DL18" s="103">
        <v>27000</v>
      </c>
      <c r="DM18" s="103">
        <v>5236.95</v>
      </c>
      <c r="DN18" s="103"/>
      <c r="DO18" s="103"/>
      <c r="DP18" s="103"/>
      <c r="DQ18" s="103">
        <v>236.95</v>
      </c>
      <c r="DR18" s="103">
        <v>27000</v>
      </c>
      <c r="DS18" s="103">
        <v>5000</v>
      </c>
      <c r="DT18" s="103"/>
      <c r="DU18" s="103"/>
      <c r="DV18" s="103"/>
      <c r="DW18" s="103"/>
      <c r="DX18" s="103"/>
      <c r="DY18" s="103"/>
      <c r="DZ18" s="103">
        <v>34</v>
      </c>
      <c r="EA18" s="103">
        <v>105.91</v>
      </c>
      <c r="EB18" s="103"/>
      <c r="EC18" s="103">
        <v>3.91</v>
      </c>
      <c r="ED18" s="103"/>
      <c r="EE18" s="103"/>
      <c r="EF18" s="103">
        <v>34</v>
      </c>
      <c r="EG18" s="103">
        <v>102</v>
      </c>
      <c r="EH18" s="103"/>
      <c r="EI18" s="103"/>
      <c r="EJ18" s="103"/>
      <c r="EK18" s="103"/>
      <c r="EL18" s="103"/>
      <c r="EM18" s="103"/>
      <c r="EN18" s="103">
        <v>874870</v>
      </c>
      <c r="EO18" s="103">
        <v>874870</v>
      </c>
      <c r="EP18" s="103">
        <v>874870</v>
      </c>
      <c r="EQ18" s="103">
        <v>874870</v>
      </c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>
        <v>874870</v>
      </c>
      <c r="FG18" s="103">
        <v>874870</v>
      </c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>
        <v>874870</v>
      </c>
      <c r="GA18" s="103">
        <v>874870</v>
      </c>
      <c r="GB18" s="103">
        <f t="shared" si="1"/>
        <v>0</v>
      </c>
      <c r="GC18" s="103">
        <v>336410</v>
      </c>
      <c r="GD18" s="103">
        <v>247671.02</v>
      </c>
      <c r="GE18" s="103">
        <v>1211280</v>
      </c>
      <c r="GF18" s="103">
        <v>1122541.02</v>
      </c>
      <c r="GG18" s="107">
        <f t="shared" si="2"/>
        <v>92.67394987121062</v>
      </c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>
        <v>5709133</v>
      </c>
      <c r="HD18" s="89">
        <v>5674489.03</v>
      </c>
      <c r="HE18" s="93">
        <f t="shared" si="0"/>
        <v>99.3931833432502</v>
      </c>
      <c r="HF18" s="94"/>
      <c r="HG18" s="95">
        <v>117.82925794605545</v>
      </c>
      <c r="HH18" s="96">
        <v>225276.24</v>
      </c>
      <c r="HI18" s="95">
        <v>117.82925794605545</v>
      </c>
      <c r="HJ18" s="96">
        <v>225276.24</v>
      </c>
    </row>
    <row r="19" spans="1:218" s="86" customFormat="1" ht="12.75">
      <c r="A19" s="103" t="s">
        <v>69</v>
      </c>
      <c r="B19" s="103">
        <v>97576</v>
      </c>
      <c r="C19" s="103">
        <v>157519.56</v>
      </c>
      <c r="D19" s="103">
        <v>800</v>
      </c>
      <c r="E19" s="103">
        <v>4244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>
        <v>800</v>
      </c>
      <c r="S19" s="103">
        <v>4244</v>
      </c>
      <c r="T19" s="103">
        <v>800</v>
      </c>
      <c r="U19" s="103">
        <v>4244</v>
      </c>
      <c r="V19" s="103">
        <v>7422</v>
      </c>
      <c r="W19" s="103">
        <v>7032.45</v>
      </c>
      <c r="X19" s="103"/>
      <c r="Y19" s="103"/>
      <c r="Z19" s="103"/>
      <c r="AA19" s="103"/>
      <c r="AB19" s="103"/>
      <c r="AC19" s="103"/>
      <c r="AD19" s="103"/>
      <c r="AE19" s="103"/>
      <c r="AF19" s="103">
        <v>7422</v>
      </c>
      <c r="AG19" s="103">
        <v>7032.45</v>
      </c>
      <c r="AH19" s="103"/>
      <c r="AI19" s="103">
        <v>32.45</v>
      </c>
      <c r="AJ19" s="103"/>
      <c r="AK19" s="103"/>
      <c r="AL19" s="103">
        <v>7422</v>
      </c>
      <c r="AM19" s="103">
        <v>7000</v>
      </c>
      <c r="AN19" s="103"/>
      <c r="AO19" s="103"/>
      <c r="AP19" s="103">
        <v>1596</v>
      </c>
      <c r="AQ19" s="103">
        <v>1080</v>
      </c>
      <c r="AR19" s="103"/>
      <c r="AS19" s="103"/>
      <c r="AT19" s="103"/>
      <c r="AU19" s="103"/>
      <c r="AV19" s="103"/>
      <c r="AW19" s="103"/>
      <c r="AX19" s="103"/>
      <c r="AY19" s="103"/>
      <c r="AZ19" s="103">
        <v>1596</v>
      </c>
      <c r="BA19" s="103">
        <v>1080</v>
      </c>
      <c r="BB19" s="103">
        <v>87758</v>
      </c>
      <c r="BC19" s="103">
        <v>145163.11</v>
      </c>
      <c r="BD19" s="103">
        <v>26571</v>
      </c>
      <c r="BE19" s="103">
        <v>23406.75</v>
      </c>
      <c r="BF19" s="103"/>
      <c r="BG19" s="103"/>
      <c r="BH19" s="103">
        <v>0</v>
      </c>
      <c r="BI19" s="103"/>
      <c r="BJ19" s="103">
        <v>0</v>
      </c>
      <c r="BK19" s="103"/>
      <c r="BL19" s="103">
        <v>186</v>
      </c>
      <c r="BM19" s="103">
        <v>123.79</v>
      </c>
      <c r="BN19" s="103">
        <v>6345</v>
      </c>
      <c r="BO19" s="103">
        <v>3105.1</v>
      </c>
      <c r="BP19" s="103">
        <v>16875</v>
      </c>
      <c r="BQ19" s="103">
        <v>9876.61</v>
      </c>
      <c r="BR19" s="103">
        <v>2515</v>
      </c>
      <c r="BS19" s="103">
        <v>813.25</v>
      </c>
      <c r="BT19" s="103">
        <v>650</v>
      </c>
      <c r="BU19" s="103">
        <v>9488</v>
      </c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>
        <v>61187</v>
      </c>
      <c r="CI19" s="103">
        <v>121756.36</v>
      </c>
      <c r="CJ19" s="103"/>
      <c r="CK19" s="103"/>
      <c r="CL19" s="103"/>
      <c r="CM19" s="103">
        <v>2400</v>
      </c>
      <c r="CN19" s="103">
        <v>20853</v>
      </c>
      <c r="CO19" s="103">
        <v>79146.03</v>
      </c>
      <c r="CP19" s="103">
        <v>40334</v>
      </c>
      <c r="CQ19" s="103">
        <v>40210.33</v>
      </c>
      <c r="CR19" s="103">
        <v>11014</v>
      </c>
      <c r="CS19" s="103">
        <v>106081.98</v>
      </c>
      <c r="CT19" s="103">
        <v>300</v>
      </c>
      <c r="CU19" s="103"/>
      <c r="CV19" s="103">
        <v>300</v>
      </c>
      <c r="CW19" s="103"/>
      <c r="CX19" s="103">
        <v>300</v>
      </c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>
        <v>10714</v>
      </c>
      <c r="DK19" s="103">
        <v>106081.98</v>
      </c>
      <c r="DL19" s="103">
        <v>10114</v>
      </c>
      <c r="DM19" s="103">
        <v>106047.98</v>
      </c>
      <c r="DN19" s="103"/>
      <c r="DO19" s="103"/>
      <c r="DP19" s="103">
        <v>114</v>
      </c>
      <c r="DQ19" s="103">
        <v>97.98</v>
      </c>
      <c r="DR19" s="103">
        <v>10000</v>
      </c>
      <c r="DS19" s="103">
        <v>105950</v>
      </c>
      <c r="DT19" s="103"/>
      <c r="DU19" s="103"/>
      <c r="DV19" s="103">
        <v>600</v>
      </c>
      <c r="DW19" s="103"/>
      <c r="DX19" s="103">
        <v>600</v>
      </c>
      <c r="DY19" s="103"/>
      <c r="DZ19" s="103"/>
      <c r="EA19" s="103">
        <v>34</v>
      </c>
      <c r="EB19" s="103"/>
      <c r="EC19" s="103"/>
      <c r="ED19" s="103"/>
      <c r="EE19" s="103"/>
      <c r="EF19" s="103"/>
      <c r="EG19" s="103">
        <v>34</v>
      </c>
      <c r="EH19" s="103"/>
      <c r="EI19" s="103"/>
      <c r="EJ19" s="103"/>
      <c r="EK19" s="103"/>
      <c r="EL19" s="103"/>
      <c r="EM19" s="103"/>
      <c r="EN19" s="103">
        <v>118720</v>
      </c>
      <c r="EO19" s="103">
        <v>118720</v>
      </c>
      <c r="EP19" s="103">
        <v>118720</v>
      </c>
      <c r="EQ19" s="103">
        <v>118720</v>
      </c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>
        <v>118720</v>
      </c>
      <c r="FG19" s="103">
        <v>118720</v>
      </c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>
        <v>118720</v>
      </c>
      <c r="GA19" s="103">
        <v>118720</v>
      </c>
      <c r="GB19" s="103">
        <f t="shared" si="1"/>
        <v>0</v>
      </c>
      <c r="GC19" s="103">
        <v>108590</v>
      </c>
      <c r="GD19" s="103">
        <v>263601.54</v>
      </c>
      <c r="GE19" s="103">
        <v>227310</v>
      </c>
      <c r="GF19" s="103">
        <v>382321.54</v>
      </c>
      <c r="GG19" s="107">
        <f t="shared" si="2"/>
        <v>168.19389380141655</v>
      </c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>
        <v>1253294</v>
      </c>
      <c r="HD19" s="89">
        <v>1275735.27</v>
      </c>
      <c r="HE19" s="93">
        <f t="shared" si="0"/>
        <v>101.79058305553205</v>
      </c>
      <c r="HF19" s="94"/>
      <c r="HG19" s="95">
        <v>110.8681397163527</v>
      </c>
      <c r="HH19" s="96">
        <v>49304.62</v>
      </c>
      <c r="HI19" s="95">
        <v>110.8681397163527</v>
      </c>
      <c r="HJ19" s="96">
        <v>49304.62</v>
      </c>
    </row>
    <row r="20" spans="1:218" s="86" customFormat="1" ht="12.75">
      <c r="A20" s="103" t="s">
        <v>70</v>
      </c>
      <c r="B20" s="103">
        <v>356213</v>
      </c>
      <c r="C20" s="103">
        <v>272404.38</v>
      </c>
      <c r="D20" s="103">
        <v>0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>
        <v>0</v>
      </c>
      <c r="S20" s="103"/>
      <c r="T20" s="103">
        <v>0</v>
      </c>
      <c r="U20" s="103"/>
      <c r="V20" s="103">
        <v>75000</v>
      </c>
      <c r="W20" s="103">
        <v>51.98</v>
      </c>
      <c r="X20" s="103">
        <v>75000</v>
      </c>
      <c r="Y20" s="103"/>
      <c r="Z20" s="103">
        <v>75000</v>
      </c>
      <c r="AA20" s="103"/>
      <c r="AB20" s="103"/>
      <c r="AC20" s="103"/>
      <c r="AD20" s="103"/>
      <c r="AE20" s="103"/>
      <c r="AF20" s="103"/>
      <c r="AG20" s="103">
        <v>51.98</v>
      </c>
      <c r="AH20" s="103"/>
      <c r="AI20" s="103">
        <v>51.98</v>
      </c>
      <c r="AJ20" s="103"/>
      <c r="AK20" s="103"/>
      <c r="AL20" s="103"/>
      <c r="AM20" s="103"/>
      <c r="AN20" s="103"/>
      <c r="AO20" s="103"/>
      <c r="AP20" s="103">
        <v>3000</v>
      </c>
      <c r="AQ20" s="103">
        <v>2315.1</v>
      </c>
      <c r="AR20" s="103"/>
      <c r="AS20" s="103"/>
      <c r="AT20" s="103"/>
      <c r="AU20" s="103"/>
      <c r="AV20" s="103"/>
      <c r="AW20" s="103"/>
      <c r="AX20" s="103"/>
      <c r="AY20" s="103"/>
      <c r="AZ20" s="103">
        <v>3000</v>
      </c>
      <c r="BA20" s="103">
        <v>2315.1</v>
      </c>
      <c r="BB20" s="103">
        <v>278213</v>
      </c>
      <c r="BC20" s="103">
        <v>270037.3</v>
      </c>
      <c r="BD20" s="103">
        <v>144013</v>
      </c>
      <c r="BE20" s="103">
        <v>66469.98</v>
      </c>
      <c r="BF20" s="103"/>
      <c r="BG20" s="103"/>
      <c r="BH20" s="103">
        <v>4348</v>
      </c>
      <c r="BI20" s="103">
        <v>2848.21</v>
      </c>
      <c r="BJ20" s="103">
        <v>565</v>
      </c>
      <c r="BK20" s="103"/>
      <c r="BL20" s="103">
        <v>13000</v>
      </c>
      <c r="BM20" s="103">
        <v>15910.98</v>
      </c>
      <c r="BN20" s="103">
        <v>29400</v>
      </c>
      <c r="BO20" s="103">
        <v>15299.38</v>
      </c>
      <c r="BP20" s="103">
        <v>48100</v>
      </c>
      <c r="BQ20" s="103">
        <v>21864.61</v>
      </c>
      <c r="BR20" s="103">
        <v>23600</v>
      </c>
      <c r="BS20" s="103">
        <v>7690</v>
      </c>
      <c r="BT20" s="103">
        <v>25000</v>
      </c>
      <c r="BU20" s="103">
        <v>2856.8</v>
      </c>
      <c r="BV20" s="103"/>
      <c r="BW20" s="103"/>
      <c r="BX20" s="103">
        <v>0</v>
      </c>
      <c r="BY20" s="103"/>
      <c r="BZ20" s="103"/>
      <c r="CA20" s="103"/>
      <c r="CB20" s="103"/>
      <c r="CC20" s="103"/>
      <c r="CD20" s="103"/>
      <c r="CE20" s="103"/>
      <c r="CF20" s="103"/>
      <c r="CG20" s="103"/>
      <c r="CH20" s="103">
        <v>134200</v>
      </c>
      <c r="CI20" s="103">
        <v>203567.32</v>
      </c>
      <c r="CJ20" s="103"/>
      <c r="CK20" s="103"/>
      <c r="CL20" s="103"/>
      <c r="CM20" s="103"/>
      <c r="CN20" s="103">
        <v>81000</v>
      </c>
      <c r="CO20" s="103">
        <v>108616.21</v>
      </c>
      <c r="CP20" s="103">
        <v>53200</v>
      </c>
      <c r="CQ20" s="103">
        <v>94951.11</v>
      </c>
      <c r="CR20" s="103"/>
      <c r="CS20" s="103">
        <v>211.82</v>
      </c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>
        <v>211.82</v>
      </c>
      <c r="DL20" s="103"/>
      <c r="DM20" s="103">
        <v>176.8</v>
      </c>
      <c r="DN20" s="103"/>
      <c r="DO20" s="103"/>
      <c r="DP20" s="103"/>
      <c r="DQ20" s="103">
        <v>176.8</v>
      </c>
      <c r="DR20" s="103"/>
      <c r="DS20" s="103"/>
      <c r="DT20" s="103"/>
      <c r="DU20" s="103"/>
      <c r="DV20" s="103"/>
      <c r="DW20" s="103"/>
      <c r="DX20" s="103"/>
      <c r="DY20" s="103"/>
      <c r="DZ20" s="103"/>
      <c r="EA20" s="103">
        <v>35.02</v>
      </c>
      <c r="EB20" s="103"/>
      <c r="EC20" s="103">
        <v>1.02</v>
      </c>
      <c r="ED20" s="103"/>
      <c r="EE20" s="103"/>
      <c r="EF20" s="103"/>
      <c r="EG20" s="103">
        <v>34</v>
      </c>
      <c r="EH20" s="103"/>
      <c r="EI20" s="103"/>
      <c r="EJ20" s="103"/>
      <c r="EK20" s="103"/>
      <c r="EL20" s="103"/>
      <c r="EM20" s="103"/>
      <c r="EN20" s="103">
        <v>75090</v>
      </c>
      <c r="EO20" s="103">
        <v>75090</v>
      </c>
      <c r="EP20" s="103">
        <v>75090</v>
      </c>
      <c r="EQ20" s="103">
        <v>75090</v>
      </c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>
        <v>75090</v>
      </c>
      <c r="FG20" s="103">
        <v>75090</v>
      </c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>
        <v>75090</v>
      </c>
      <c r="GA20" s="103">
        <v>75090</v>
      </c>
      <c r="GB20" s="103">
        <f t="shared" si="1"/>
        <v>0</v>
      </c>
      <c r="GC20" s="103">
        <v>356213</v>
      </c>
      <c r="GD20" s="103">
        <v>272616.2</v>
      </c>
      <c r="GE20" s="103">
        <v>431303</v>
      </c>
      <c r="GF20" s="103">
        <v>347706.2</v>
      </c>
      <c r="GG20" s="107">
        <f t="shared" si="2"/>
        <v>80.6176168494075</v>
      </c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>
        <v>5615867</v>
      </c>
      <c r="HD20" s="89">
        <v>5569799.470000001</v>
      </c>
      <c r="HE20" s="93">
        <f t="shared" si="0"/>
        <v>99.17968979678473</v>
      </c>
      <c r="HF20" s="94"/>
      <c r="HG20" s="95">
        <v>96.91240831670356</v>
      </c>
      <c r="HH20" s="96"/>
      <c r="HI20" s="95">
        <v>96.91240831670356</v>
      </c>
      <c r="HJ20" s="96"/>
    </row>
    <row r="21" spans="1:218" s="86" customFormat="1" ht="12.75">
      <c r="A21" s="103" t="s">
        <v>71</v>
      </c>
      <c r="B21" s="103">
        <v>383700</v>
      </c>
      <c r="C21" s="103">
        <v>516331.16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>
        <v>40000</v>
      </c>
      <c r="W21" s="103">
        <v>17.28</v>
      </c>
      <c r="X21" s="103">
        <v>40000</v>
      </c>
      <c r="Y21" s="103"/>
      <c r="Z21" s="103">
        <v>40000</v>
      </c>
      <c r="AA21" s="103"/>
      <c r="AB21" s="103"/>
      <c r="AC21" s="103"/>
      <c r="AD21" s="103"/>
      <c r="AE21" s="103"/>
      <c r="AF21" s="103"/>
      <c r="AG21" s="103">
        <v>17.28</v>
      </c>
      <c r="AH21" s="103"/>
      <c r="AI21" s="103">
        <v>17.28</v>
      </c>
      <c r="AJ21" s="103"/>
      <c r="AK21" s="103"/>
      <c r="AL21" s="103"/>
      <c r="AM21" s="103"/>
      <c r="AN21" s="103"/>
      <c r="AO21" s="103"/>
      <c r="AP21" s="103">
        <v>25900</v>
      </c>
      <c r="AQ21" s="103">
        <v>24950</v>
      </c>
      <c r="AR21" s="103">
        <v>900</v>
      </c>
      <c r="AS21" s="103"/>
      <c r="AT21" s="103">
        <v>900</v>
      </c>
      <c r="AU21" s="103"/>
      <c r="AV21" s="103">
        <v>10000</v>
      </c>
      <c r="AW21" s="103"/>
      <c r="AX21" s="103">
        <v>10000</v>
      </c>
      <c r="AY21" s="103"/>
      <c r="AZ21" s="103">
        <v>15000</v>
      </c>
      <c r="BA21" s="103">
        <v>24950</v>
      </c>
      <c r="BB21" s="103">
        <v>317800</v>
      </c>
      <c r="BC21" s="103">
        <v>491363.88</v>
      </c>
      <c r="BD21" s="103">
        <v>152800</v>
      </c>
      <c r="BE21" s="103">
        <v>148186.19</v>
      </c>
      <c r="BF21" s="103">
        <v>800</v>
      </c>
      <c r="BG21" s="103">
        <v>500</v>
      </c>
      <c r="BH21" s="103">
        <v>2000</v>
      </c>
      <c r="BI21" s="103">
        <v>283.2</v>
      </c>
      <c r="BJ21" s="103">
        <v>25000</v>
      </c>
      <c r="BK21" s="103">
        <v>80683.4</v>
      </c>
      <c r="BL21" s="103">
        <v>10000</v>
      </c>
      <c r="BM21" s="103">
        <v>10386.93</v>
      </c>
      <c r="BN21" s="103">
        <v>44000</v>
      </c>
      <c r="BO21" s="103">
        <v>30000.36</v>
      </c>
      <c r="BP21" s="103">
        <v>40000</v>
      </c>
      <c r="BQ21" s="103">
        <v>11818.52</v>
      </c>
      <c r="BR21" s="103">
        <v>5000</v>
      </c>
      <c r="BS21" s="103">
        <v>3332.9</v>
      </c>
      <c r="BT21" s="103">
        <v>26000</v>
      </c>
      <c r="BU21" s="103">
        <v>11180.88</v>
      </c>
      <c r="BV21" s="103">
        <v>0</v>
      </c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>
        <v>165000</v>
      </c>
      <c r="CI21" s="103">
        <v>343177.69</v>
      </c>
      <c r="CJ21" s="103"/>
      <c r="CK21" s="103"/>
      <c r="CL21" s="103">
        <v>15000</v>
      </c>
      <c r="CM21" s="103">
        <v>12803.13</v>
      </c>
      <c r="CN21" s="103">
        <v>120000</v>
      </c>
      <c r="CO21" s="103">
        <v>281033.56</v>
      </c>
      <c r="CP21" s="103">
        <v>30000</v>
      </c>
      <c r="CQ21" s="103">
        <v>49341</v>
      </c>
      <c r="CR21" s="103">
        <v>14334</v>
      </c>
      <c r="CS21" s="103">
        <v>3859.95</v>
      </c>
      <c r="CT21" s="103"/>
      <c r="CU21" s="103">
        <v>122.4</v>
      </c>
      <c r="CV21" s="103"/>
      <c r="CW21" s="103"/>
      <c r="CX21" s="103"/>
      <c r="CY21" s="103"/>
      <c r="CZ21" s="103"/>
      <c r="DA21" s="103">
        <v>122.4</v>
      </c>
      <c r="DB21" s="103"/>
      <c r="DC21" s="103"/>
      <c r="DD21" s="103"/>
      <c r="DE21" s="103">
        <v>122.4</v>
      </c>
      <c r="DF21" s="103"/>
      <c r="DG21" s="103"/>
      <c r="DH21" s="103"/>
      <c r="DI21" s="103"/>
      <c r="DJ21" s="103">
        <v>13834</v>
      </c>
      <c r="DK21" s="103">
        <v>3624.13</v>
      </c>
      <c r="DL21" s="103">
        <v>2000</v>
      </c>
      <c r="DM21" s="103">
        <v>477.7</v>
      </c>
      <c r="DN21" s="103"/>
      <c r="DO21" s="103"/>
      <c r="DP21" s="103">
        <v>2000</v>
      </c>
      <c r="DQ21" s="103">
        <v>477.7</v>
      </c>
      <c r="DR21" s="103"/>
      <c r="DS21" s="103"/>
      <c r="DT21" s="103"/>
      <c r="DU21" s="103"/>
      <c r="DV21" s="103">
        <v>11554</v>
      </c>
      <c r="DW21" s="103">
        <v>3038.65</v>
      </c>
      <c r="DX21" s="103">
        <v>11554</v>
      </c>
      <c r="DY21" s="103">
        <v>3038.65</v>
      </c>
      <c r="DZ21" s="103">
        <v>280</v>
      </c>
      <c r="EA21" s="103">
        <v>107.78</v>
      </c>
      <c r="EB21" s="103">
        <v>80</v>
      </c>
      <c r="EC21" s="103">
        <v>5.78</v>
      </c>
      <c r="ED21" s="103"/>
      <c r="EE21" s="103"/>
      <c r="EF21" s="103">
        <v>200</v>
      </c>
      <c r="EG21" s="103">
        <v>102</v>
      </c>
      <c r="EH21" s="103">
        <v>500</v>
      </c>
      <c r="EI21" s="103">
        <v>113.42</v>
      </c>
      <c r="EJ21" s="103">
        <v>500</v>
      </c>
      <c r="EK21" s="103">
        <v>113.42</v>
      </c>
      <c r="EL21" s="103">
        <v>500</v>
      </c>
      <c r="EM21" s="103">
        <v>113.42</v>
      </c>
      <c r="EN21" s="103">
        <v>106162</v>
      </c>
      <c r="EO21" s="103">
        <v>106162</v>
      </c>
      <c r="EP21" s="103">
        <v>106162</v>
      </c>
      <c r="EQ21" s="103">
        <v>106162</v>
      </c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>
        <v>106162</v>
      </c>
      <c r="FG21" s="103">
        <v>106162</v>
      </c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>
        <v>106162</v>
      </c>
      <c r="GA21" s="103">
        <v>106162</v>
      </c>
      <c r="GB21" s="103">
        <f t="shared" si="1"/>
        <v>0</v>
      </c>
      <c r="GC21" s="103">
        <v>398034</v>
      </c>
      <c r="GD21" s="103">
        <v>520191.11</v>
      </c>
      <c r="GE21" s="103">
        <v>504196</v>
      </c>
      <c r="GF21" s="103">
        <v>626353.11</v>
      </c>
      <c r="GG21" s="107">
        <f t="shared" si="2"/>
        <v>124.22809978659093</v>
      </c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>
        <v>4036187</v>
      </c>
      <c r="HD21" s="89">
        <v>4420064.14</v>
      </c>
      <c r="HE21" s="93">
        <f t="shared" si="0"/>
        <v>109.51088589304707</v>
      </c>
      <c r="HF21" s="94"/>
      <c r="HG21" s="95">
        <v>123.89748284415647</v>
      </c>
      <c r="HH21" s="96">
        <v>577557.95</v>
      </c>
      <c r="HI21" s="95">
        <v>123.89748284415647</v>
      </c>
      <c r="HJ21" s="96">
        <v>577557.95</v>
      </c>
    </row>
    <row r="22" spans="1:218" s="86" customFormat="1" ht="12.75">
      <c r="A22" s="103" t="s">
        <v>72</v>
      </c>
      <c r="B22" s="103">
        <v>279956</v>
      </c>
      <c r="C22" s="103">
        <v>413256.65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>
        <v>2700</v>
      </c>
      <c r="AQ22" s="103">
        <v>2521.06</v>
      </c>
      <c r="AR22" s="103"/>
      <c r="AS22" s="103"/>
      <c r="AT22" s="103"/>
      <c r="AU22" s="103"/>
      <c r="AV22" s="103"/>
      <c r="AW22" s="103"/>
      <c r="AX22" s="103"/>
      <c r="AY22" s="103"/>
      <c r="AZ22" s="103">
        <v>2700</v>
      </c>
      <c r="BA22" s="103">
        <v>2521.06</v>
      </c>
      <c r="BB22" s="103">
        <v>277256</v>
      </c>
      <c r="BC22" s="103">
        <v>410735.59</v>
      </c>
      <c r="BD22" s="103">
        <v>80256</v>
      </c>
      <c r="BE22" s="103">
        <v>128348.2</v>
      </c>
      <c r="BF22" s="103"/>
      <c r="BG22" s="103"/>
      <c r="BH22" s="103">
        <v>1300</v>
      </c>
      <c r="BI22" s="103">
        <v>300</v>
      </c>
      <c r="BJ22" s="103">
        <v>3900</v>
      </c>
      <c r="BK22" s="103"/>
      <c r="BL22" s="103">
        <v>2200</v>
      </c>
      <c r="BM22" s="103">
        <v>4493.95</v>
      </c>
      <c r="BN22" s="103">
        <v>16000</v>
      </c>
      <c r="BO22" s="103">
        <v>11887.76</v>
      </c>
      <c r="BP22" s="103">
        <v>52106</v>
      </c>
      <c r="BQ22" s="103">
        <v>107560.38</v>
      </c>
      <c r="BR22" s="103">
        <v>1050</v>
      </c>
      <c r="BS22" s="103">
        <v>139.99</v>
      </c>
      <c r="BT22" s="103">
        <v>3700</v>
      </c>
      <c r="BU22" s="103">
        <v>3966.12</v>
      </c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>
        <v>197000</v>
      </c>
      <c r="CI22" s="103">
        <v>282387.39</v>
      </c>
      <c r="CJ22" s="103"/>
      <c r="CK22" s="103"/>
      <c r="CL22" s="103">
        <v>4000</v>
      </c>
      <c r="CM22" s="103"/>
      <c r="CN22" s="103">
        <v>31000</v>
      </c>
      <c r="CO22" s="103">
        <v>40532.4</v>
      </c>
      <c r="CP22" s="103">
        <v>162000</v>
      </c>
      <c r="CQ22" s="103">
        <v>241854.99</v>
      </c>
      <c r="CR22" s="103">
        <v>963</v>
      </c>
      <c r="CS22" s="103">
        <v>439.97</v>
      </c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>
        <v>963</v>
      </c>
      <c r="DK22" s="103">
        <v>439.97</v>
      </c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>
        <v>720</v>
      </c>
      <c r="DW22" s="103">
        <v>336.78</v>
      </c>
      <c r="DX22" s="103">
        <v>720</v>
      </c>
      <c r="DY22" s="103">
        <v>336.78</v>
      </c>
      <c r="DZ22" s="103">
        <v>243</v>
      </c>
      <c r="EA22" s="103">
        <v>103.19</v>
      </c>
      <c r="EB22" s="103">
        <v>213</v>
      </c>
      <c r="EC22" s="103">
        <v>1.19</v>
      </c>
      <c r="ED22" s="103"/>
      <c r="EE22" s="103"/>
      <c r="EF22" s="103">
        <v>30</v>
      </c>
      <c r="EG22" s="103">
        <v>102</v>
      </c>
      <c r="EH22" s="103"/>
      <c r="EI22" s="103"/>
      <c r="EJ22" s="103"/>
      <c r="EK22" s="103"/>
      <c r="EL22" s="103"/>
      <c r="EM22" s="103"/>
      <c r="EN22" s="103">
        <v>83777</v>
      </c>
      <c r="EO22" s="103">
        <v>83777</v>
      </c>
      <c r="EP22" s="103">
        <v>83777</v>
      </c>
      <c r="EQ22" s="103">
        <v>83777</v>
      </c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>
        <v>83777</v>
      </c>
      <c r="FG22" s="103">
        <v>83777</v>
      </c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>
        <v>83777</v>
      </c>
      <c r="GA22" s="103">
        <v>83777</v>
      </c>
      <c r="GB22" s="103">
        <f t="shared" si="1"/>
        <v>0</v>
      </c>
      <c r="GC22" s="103">
        <v>280919</v>
      </c>
      <c r="GD22" s="103">
        <v>413696.62</v>
      </c>
      <c r="GE22" s="103">
        <v>364696</v>
      </c>
      <c r="GF22" s="103">
        <v>497473.62</v>
      </c>
      <c r="GG22" s="107">
        <f t="shared" si="2"/>
        <v>136.40775330686378</v>
      </c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>
        <v>2050127</v>
      </c>
      <c r="HD22" s="89">
        <v>2265577.61</v>
      </c>
      <c r="HE22" s="93">
        <f t="shared" si="0"/>
        <v>110.50913479994166</v>
      </c>
      <c r="HF22" s="94"/>
      <c r="HG22" s="95">
        <v>111.38948627166816</v>
      </c>
      <c r="HH22" s="96">
        <v>121342.22</v>
      </c>
      <c r="HI22" s="95">
        <v>111.38948627166816</v>
      </c>
      <c r="HJ22" s="96">
        <v>121342.22</v>
      </c>
    </row>
    <row r="23" spans="1:218" s="86" customFormat="1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>
        <f t="shared" si="1"/>
        <v>0</v>
      </c>
      <c r="GC23" s="103"/>
      <c r="GD23" s="103"/>
      <c r="GE23" s="103"/>
      <c r="GF23" s="103"/>
      <c r="GG23" s="107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93" t="e">
        <f t="shared" si="0"/>
        <v>#DIV/0!</v>
      </c>
      <c r="HF23" s="94"/>
      <c r="HG23" s="95"/>
      <c r="HH23" s="96">
        <v>0</v>
      </c>
      <c r="HI23" s="95" t="e">
        <v>#DIV/0!</v>
      </c>
      <c r="HJ23" s="96">
        <v>0</v>
      </c>
    </row>
    <row r="24" spans="1:218" s="86" customFormat="1" ht="12.75">
      <c r="A24" s="106" t="s">
        <v>58</v>
      </c>
      <c r="B24" s="106">
        <f aca="true" t="shared" si="3" ref="B24:AG24">SUM(B9:B22)</f>
        <v>42057504</v>
      </c>
      <c r="C24" s="106">
        <f t="shared" si="3"/>
        <v>35473603.39</v>
      </c>
      <c r="D24" s="106">
        <f t="shared" si="3"/>
        <v>28686146</v>
      </c>
      <c r="E24" s="106">
        <f t="shared" si="3"/>
        <v>22499438.34</v>
      </c>
      <c r="F24" s="106">
        <f t="shared" si="3"/>
        <v>28668197</v>
      </c>
      <c r="G24" s="106">
        <f t="shared" si="3"/>
        <v>22478619.84</v>
      </c>
      <c r="H24" s="106">
        <f t="shared" si="3"/>
        <v>26441048</v>
      </c>
      <c r="I24" s="106">
        <f t="shared" si="3"/>
        <v>20717010.33</v>
      </c>
      <c r="J24" s="106">
        <f t="shared" si="3"/>
        <v>787049</v>
      </c>
      <c r="K24" s="106">
        <f t="shared" si="3"/>
        <v>421107.01</v>
      </c>
      <c r="L24" s="106">
        <f t="shared" si="3"/>
        <v>940400</v>
      </c>
      <c r="M24" s="106">
        <f t="shared" si="3"/>
        <v>992629.29</v>
      </c>
      <c r="N24" s="106">
        <f t="shared" si="3"/>
        <v>486900</v>
      </c>
      <c r="O24" s="106">
        <f t="shared" si="3"/>
        <v>347873.21</v>
      </c>
      <c r="P24" s="106">
        <f t="shared" si="3"/>
        <v>12800</v>
      </c>
      <c r="Q24" s="106">
        <f t="shared" si="3"/>
        <v>0</v>
      </c>
      <c r="R24" s="106">
        <f t="shared" si="3"/>
        <v>17949</v>
      </c>
      <c r="S24" s="106">
        <f t="shared" si="3"/>
        <v>20818.5</v>
      </c>
      <c r="T24" s="106">
        <f t="shared" si="3"/>
        <v>17949</v>
      </c>
      <c r="U24" s="106">
        <f t="shared" si="3"/>
        <v>20818.5</v>
      </c>
      <c r="V24" s="106">
        <f t="shared" si="3"/>
        <v>181180</v>
      </c>
      <c r="W24" s="106">
        <f t="shared" si="3"/>
        <v>38239.31</v>
      </c>
      <c r="X24" s="106">
        <f t="shared" si="3"/>
        <v>163288</v>
      </c>
      <c r="Y24" s="106">
        <f t="shared" si="3"/>
        <v>0</v>
      </c>
      <c r="Z24" s="106">
        <f t="shared" si="3"/>
        <v>163288</v>
      </c>
      <c r="AA24" s="106">
        <f t="shared" si="3"/>
        <v>0</v>
      </c>
      <c r="AB24" s="106">
        <f t="shared" si="3"/>
        <v>0</v>
      </c>
      <c r="AC24" s="106">
        <f t="shared" si="3"/>
        <v>32.26</v>
      </c>
      <c r="AD24" s="106">
        <f t="shared" si="3"/>
        <v>0</v>
      </c>
      <c r="AE24" s="106">
        <f t="shared" si="3"/>
        <v>32.26</v>
      </c>
      <c r="AF24" s="106">
        <f t="shared" si="3"/>
        <v>17892</v>
      </c>
      <c r="AG24" s="106">
        <f t="shared" si="3"/>
        <v>38207.05</v>
      </c>
      <c r="AH24" s="106">
        <f aca="true" t="shared" si="4" ref="AH24:BM24">SUM(AH9:AH22)</f>
        <v>0</v>
      </c>
      <c r="AI24" s="106">
        <f t="shared" si="4"/>
        <v>4765.749999999999</v>
      </c>
      <c r="AJ24" s="106">
        <f t="shared" si="4"/>
        <v>200</v>
      </c>
      <c r="AK24" s="106">
        <f t="shared" si="4"/>
        <v>12441.3</v>
      </c>
      <c r="AL24" s="106">
        <f t="shared" si="4"/>
        <v>17522</v>
      </c>
      <c r="AM24" s="106">
        <f t="shared" si="4"/>
        <v>21000</v>
      </c>
      <c r="AN24" s="106">
        <f t="shared" si="4"/>
        <v>170</v>
      </c>
      <c r="AO24" s="106">
        <f t="shared" si="4"/>
        <v>0</v>
      </c>
      <c r="AP24" s="106">
        <f t="shared" si="4"/>
        <v>2467514</v>
      </c>
      <c r="AQ24" s="106">
        <f t="shared" si="4"/>
        <v>985798.2200000001</v>
      </c>
      <c r="AR24" s="106">
        <f t="shared" si="4"/>
        <v>171664</v>
      </c>
      <c r="AS24" s="106">
        <f t="shared" si="4"/>
        <v>0</v>
      </c>
      <c r="AT24" s="106">
        <f t="shared" si="4"/>
        <v>171664</v>
      </c>
      <c r="AU24" s="106">
        <f t="shared" si="4"/>
        <v>0</v>
      </c>
      <c r="AV24" s="106">
        <f t="shared" si="4"/>
        <v>541000</v>
      </c>
      <c r="AW24" s="106">
        <f t="shared" si="4"/>
        <v>0</v>
      </c>
      <c r="AX24" s="106">
        <f t="shared" si="4"/>
        <v>541000</v>
      </c>
      <c r="AY24" s="106">
        <f t="shared" si="4"/>
        <v>0</v>
      </c>
      <c r="AZ24" s="106">
        <f t="shared" si="4"/>
        <v>1754850</v>
      </c>
      <c r="BA24" s="106">
        <f t="shared" si="4"/>
        <v>985798.2200000001</v>
      </c>
      <c r="BB24" s="106">
        <f t="shared" si="4"/>
        <v>10722664</v>
      </c>
      <c r="BC24" s="106">
        <f t="shared" si="4"/>
        <v>11950127.520000001</v>
      </c>
      <c r="BD24" s="106">
        <f t="shared" si="4"/>
        <v>3644966</v>
      </c>
      <c r="BE24" s="106">
        <f t="shared" si="4"/>
        <v>3116457.8800000004</v>
      </c>
      <c r="BF24" s="106">
        <f t="shared" si="4"/>
        <v>2197</v>
      </c>
      <c r="BG24" s="106">
        <f t="shared" si="4"/>
        <v>1557.55</v>
      </c>
      <c r="BH24" s="106">
        <f t="shared" si="4"/>
        <v>62971</v>
      </c>
      <c r="BI24" s="106">
        <f t="shared" si="4"/>
        <v>11508.54</v>
      </c>
      <c r="BJ24" s="106">
        <f t="shared" si="4"/>
        <v>185410</v>
      </c>
      <c r="BK24" s="106">
        <f t="shared" si="4"/>
        <v>133959.05</v>
      </c>
      <c r="BL24" s="106">
        <f t="shared" si="4"/>
        <v>576912</v>
      </c>
      <c r="BM24" s="106">
        <f t="shared" si="4"/>
        <v>840558.3300000001</v>
      </c>
      <c r="BN24" s="106">
        <f aca="true" t="shared" si="5" ref="BN24:CS24">SUM(BN9:BN22)</f>
        <v>780616</v>
      </c>
      <c r="BO24" s="106">
        <f t="shared" si="5"/>
        <v>743420.7499999999</v>
      </c>
      <c r="BP24" s="106">
        <f t="shared" si="5"/>
        <v>1576448</v>
      </c>
      <c r="BQ24" s="106">
        <f t="shared" si="5"/>
        <v>1100308.1</v>
      </c>
      <c r="BR24" s="106">
        <f t="shared" si="5"/>
        <v>149093</v>
      </c>
      <c r="BS24" s="106">
        <f t="shared" si="5"/>
        <v>61951.67999999999</v>
      </c>
      <c r="BT24" s="106">
        <f t="shared" si="5"/>
        <v>273819</v>
      </c>
      <c r="BU24" s="106">
        <f t="shared" si="5"/>
        <v>191943.87999999998</v>
      </c>
      <c r="BV24" s="106">
        <f t="shared" si="5"/>
        <v>25000</v>
      </c>
      <c r="BW24" s="106">
        <f t="shared" si="5"/>
        <v>0</v>
      </c>
      <c r="BX24" s="106">
        <f t="shared" si="5"/>
        <v>12500</v>
      </c>
      <c r="BY24" s="106">
        <f t="shared" si="5"/>
        <v>31250</v>
      </c>
      <c r="BZ24" s="106">
        <f t="shared" si="5"/>
        <v>600</v>
      </c>
      <c r="CA24" s="106">
        <f t="shared" si="5"/>
        <v>292</v>
      </c>
      <c r="CB24" s="106">
        <f t="shared" si="5"/>
        <v>600</v>
      </c>
      <c r="CC24" s="106">
        <f t="shared" si="5"/>
        <v>292</v>
      </c>
      <c r="CD24" s="106">
        <f t="shared" si="5"/>
        <v>0</v>
      </c>
      <c r="CE24" s="106">
        <f t="shared" si="5"/>
        <v>51</v>
      </c>
      <c r="CF24" s="106">
        <f t="shared" si="5"/>
        <v>0</v>
      </c>
      <c r="CG24" s="106">
        <f t="shared" si="5"/>
        <v>51</v>
      </c>
      <c r="CH24" s="106">
        <f t="shared" si="5"/>
        <v>7077098</v>
      </c>
      <c r="CI24" s="106">
        <f t="shared" si="5"/>
        <v>8833326.64</v>
      </c>
      <c r="CJ24" s="106">
        <f t="shared" si="5"/>
        <v>0</v>
      </c>
      <c r="CK24" s="106">
        <f t="shared" si="5"/>
        <v>257.48</v>
      </c>
      <c r="CL24" s="106">
        <f t="shared" si="5"/>
        <v>807453</v>
      </c>
      <c r="CM24" s="106">
        <f t="shared" si="5"/>
        <v>971666.45</v>
      </c>
      <c r="CN24" s="106">
        <f t="shared" si="5"/>
        <v>5602577</v>
      </c>
      <c r="CO24" s="106">
        <f t="shared" si="5"/>
        <v>6967188.800000001</v>
      </c>
      <c r="CP24" s="106">
        <f t="shared" si="5"/>
        <v>667068</v>
      </c>
      <c r="CQ24" s="106">
        <f t="shared" si="5"/>
        <v>894213.91</v>
      </c>
      <c r="CR24" s="106">
        <f t="shared" si="5"/>
        <v>349261</v>
      </c>
      <c r="CS24" s="106">
        <f t="shared" si="5"/>
        <v>612445.73</v>
      </c>
      <c r="CT24" s="106">
        <f aca="true" t="shared" si="6" ref="CT24:DY24">SUM(CT9:CT22)</f>
        <v>13670</v>
      </c>
      <c r="CU24" s="106">
        <f t="shared" si="6"/>
        <v>36178.41</v>
      </c>
      <c r="CV24" s="106">
        <f t="shared" si="6"/>
        <v>4300</v>
      </c>
      <c r="CW24" s="106">
        <f t="shared" si="6"/>
        <v>1074</v>
      </c>
      <c r="CX24" s="106">
        <f t="shared" si="6"/>
        <v>4300</v>
      </c>
      <c r="CY24" s="106">
        <f t="shared" si="6"/>
        <v>1074</v>
      </c>
      <c r="CZ24" s="106">
        <f t="shared" si="6"/>
        <v>9370</v>
      </c>
      <c r="DA24" s="106">
        <f t="shared" si="6"/>
        <v>35104.41</v>
      </c>
      <c r="DB24" s="106">
        <f t="shared" si="6"/>
        <v>5000</v>
      </c>
      <c r="DC24" s="106">
        <f t="shared" si="6"/>
        <v>0</v>
      </c>
      <c r="DD24" s="106">
        <f t="shared" si="6"/>
        <v>4370</v>
      </c>
      <c r="DE24" s="106">
        <f t="shared" si="6"/>
        <v>7058.4</v>
      </c>
      <c r="DF24" s="106">
        <f t="shared" si="6"/>
        <v>0</v>
      </c>
      <c r="DG24" s="106">
        <f t="shared" si="6"/>
        <v>20000</v>
      </c>
      <c r="DH24" s="106">
        <f t="shared" si="6"/>
        <v>0</v>
      </c>
      <c r="DI24" s="106">
        <f t="shared" si="6"/>
        <v>8046.01</v>
      </c>
      <c r="DJ24" s="106">
        <f t="shared" si="6"/>
        <v>273191</v>
      </c>
      <c r="DK24" s="106">
        <f t="shared" si="6"/>
        <v>419541.5999999999</v>
      </c>
      <c r="DL24" s="106">
        <f t="shared" si="6"/>
        <v>189793</v>
      </c>
      <c r="DM24" s="106">
        <f t="shared" si="6"/>
        <v>320187.23</v>
      </c>
      <c r="DN24" s="106">
        <f t="shared" si="6"/>
        <v>15950</v>
      </c>
      <c r="DO24" s="106">
        <f t="shared" si="6"/>
        <v>8750</v>
      </c>
      <c r="DP24" s="106">
        <f t="shared" si="6"/>
        <v>84823</v>
      </c>
      <c r="DQ24" s="106">
        <f t="shared" si="6"/>
        <v>145895.23</v>
      </c>
      <c r="DR24" s="106">
        <f t="shared" si="6"/>
        <v>89020</v>
      </c>
      <c r="DS24" s="106">
        <f t="shared" si="6"/>
        <v>164382</v>
      </c>
      <c r="DT24" s="106">
        <f t="shared" si="6"/>
        <v>0</v>
      </c>
      <c r="DU24" s="106">
        <f t="shared" si="6"/>
        <v>1160</v>
      </c>
      <c r="DV24" s="106">
        <f t="shared" si="6"/>
        <v>69889</v>
      </c>
      <c r="DW24" s="106">
        <f t="shared" si="6"/>
        <v>84407.39999999998</v>
      </c>
      <c r="DX24" s="106">
        <f t="shared" si="6"/>
        <v>69889</v>
      </c>
      <c r="DY24" s="106">
        <f t="shared" si="6"/>
        <v>84407.39999999998</v>
      </c>
      <c r="DZ24" s="106">
        <f aca="true" t="shared" si="7" ref="DZ24:FE24">SUM(DZ9:DZ22)</f>
        <v>13509</v>
      </c>
      <c r="EA24" s="106">
        <f t="shared" si="7"/>
        <v>14946.97</v>
      </c>
      <c r="EB24" s="106">
        <f t="shared" si="7"/>
        <v>7076</v>
      </c>
      <c r="EC24" s="106">
        <f t="shared" si="7"/>
        <v>8350.220000000001</v>
      </c>
      <c r="ED24" s="106">
        <f t="shared" si="7"/>
        <v>0</v>
      </c>
      <c r="EE24" s="106">
        <f t="shared" si="7"/>
        <v>766.4</v>
      </c>
      <c r="EF24" s="106">
        <f t="shared" si="7"/>
        <v>6433</v>
      </c>
      <c r="EG24" s="106">
        <f t="shared" si="7"/>
        <v>5830.35</v>
      </c>
      <c r="EH24" s="106">
        <f t="shared" si="7"/>
        <v>62400</v>
      </c>
      <c r="EI24" s="106">
        <f t="shared" si="7"/>
        <v>156725.72</v>
      </c>
      <c r="EJ24" s="106">
        <f t="shared" si="7"/>
        <v>62400</v>
      </c>
      <c r="EK24" s="106">
        <f t="shared" si="7"/>
        <v>156725.72</v>
      </c>
      <c r="EL24" s="106">
        <f t="shared" si="7"/>
        <v>62400</v>
      </c>
      <c r="EM24" s="106">
        <f t="shared" si="7"/>
        <v>156725.72</v>
      </c>
      <c r="EN24" s="106">
        <f t="shared" si="7"/>
        <v>104322391</v>
      </c>
      <c r="EO24" s="106">
        <f t="shared" si="7"/>
        <v>86210777.83</v>
      </c>
      <c r="EP24" s="106">
        <f t="shared" si="7"/>
        <v>104322391</v>
      </c>
      <c r="EQ24" s="106">
        <f t="shared" si="7"/>
        <v>86210777.83</v>
      </c>
      <c r="ER24" s="106">
        <f t="shared" si="7"/>
        <v>1082000</v>
      </c>
      <c r="ES24" s="106">
        <f t="shared" si="7"/>
        <v>721333.33</v>
      </c>
      <c r="ET24" s="106">
        <f t="shared" si="7"/>
        <v>1082000</v>
      </c>
      <c r="EU24" s="106">
        <f t="shared" si="7"/>
        <v>721333.33</v>
      </c>
      <c r="EV24" s="106">
        <f t="shared" si="7"/>
        <v>29704700</v>
      </c>
      <c r="EW24" s="106">
        <f t="shared" si="7"/>
        <v>29704700</v>
      </c>
      <c r="EX24" s="106">
        <f t="shared" si="7"/>
        <v>20661800</v>
      </c>
      <c r="EY24" s="106">
        <f t="shared" si="7"/>
        <v>20661800</v>
      </c>
      <c r="EZ24" s="106">
        <f t="shared" si="7"/>
        <v>9042900</v>
      </c>
      <c r="FA24" s="106">
        <f t="shared" si="7"/>
        <v>9042900</v>
      </c>
      <c r="FB24" s="106">
        <f t="shared" si="7"/>
        <v>2820208</v>
      </c>
      <c r="FC24" s="106">
        <f t="shared" si="7"/>
        <v>2820208</v>
      </c>
      <c r="FD24" s="106">
        <f t="shared" si="7"/>
        <v>2820208</v>
      </c>
      <c r="FE24" s="106">
        <f t="shared" si="7"/>
        <v>2820208</v>
      </c>
      <c r="FF24" s="106">
        <f aca="true" t="shared" si="8" ref="FF24:GA24">SUM(FF9:FF22)</f>
        <v>70715483</v>
      </c>
      <c r="FG24" s="106">
        <f t="shared" si="8"/>
        <v>52964536.5</v>
      </c>
      <c r="FH24" s="106">
        <f t="shared" si="8"/>
        <v>40868173</v>
      </c>
      <c r="FI24" s="106">
        <f t="shared" si="8"/>
        <v>25628673</v>
      </c>
      <c r="FJ24" s="106">
        <f t="shared" si="8"/>
        <v>413608</v>
      </c>
      <c r="FK24" s="106">
        <f t="shared" si="8"/>
        <v>360950.24</v>
      </c>
      <c r="FL24" s="106">
        <f t="shared" si="8"/>
        <v>14383437</v>
      </c>
      <c r="FM24" s="106">
        <f t="shared" si="8"/>
        <v>12705382.94</v>
      </c>
      <c r="FN24" s="106">
        <f t="shared" si="8"/>
        <v>521832</v>
      </c>
      <c r="FO24" s="106">
        <f t="shared" si="8"/>
        <v>521797.32</v>
      </c>
      <c r="FP24" s="106">
        <f t="shared" si="8"/>
        <v>346918</v>
      </c>
      <c r="FQ24" s="106">
        <f t="shared" si="8"/>
        <v>346918</v>
      </c>
      <c r="FR24" s="106">
        <f t="shared" si="8"/>
        <v>107872</v>
      </c>
      <c r="FS24" s="106">
        <f t="shared" si="8"/>
        <v>107872</v>
      </c>
      <c r="FT24" s="106">
        <f t="shared" si="8"/>
        <v>2082035</v>
      </c>
      <c r="FU24" s="106">
        <f t="shared" si="8"/>
        <v>1701335</v>
      </c>
      <c r="FV24" s="106">
        <f t="shared" si="8"/>
        <v>364400</v>
      </c>
      <c r="FW24" s="106">
        <f t="shared" si="8"/>
        <v>364400</v>
      </c>
      <c r="FX24" s="106">
        <f t="shared" si="8"/>
        <v>0</v>
      </c>
      <c r="FY24" s="106">
        <f t="shared" si="8"/>
        <v>0</v>
      </c>
      <c r="FZ24" s="106">
        <f t="shared" si="8"/>
        <v>11627208</v>
      </c>
      <c r="GA24" s="106">
        <f t="shared" si="8"/>
        <v>11227208</v>
      </c>
      <c r="GB24" s="106"/>
      <c r="GC24" s="106">
        <f>SUM(GC9:GC22)</f>
        <v>42406765</v>
      </c>
      <c r="GD24" s="106">
        <f>SUM(GD9:GD22)</f>
        <v>36086049.12</v>
      </c>
      <c r="GE24" s="106">
        <f>SUM(GE9:GE22)</f>
        <v>146729156</v>
      </c>
      <c r="GF24" s="106">
        <f>SUM(GF9:GF22)</f>
        <v>122296826.94999999</v>
      </c>
      <c r="GG24" s="107">
        <f t="shared" si="2"/>
        <v>83.34868834793815</v>
      </c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>
        <f>SUM(HC9:HC22)</f>
        <v>836738147.4</v>
      </c>
      <c r="HD24" s="97">
        <f>SUM(HD9:HD22)</f>
        <v>833863600.88</v>
      </c>
      <c r="HE24" s="93">
        <f t="shared" si="0"/>
        <v>99.65645805334297</v>
      </c>
      <c r="HF24" s="98"/>
      <c r="HG24" s="95">
        <v>104.14667326844808</v>
      </c>
      <c r="HH24" s="96">
        <v>8522208.16000001</v>
      </c>
      <c r="HI24" s="96"/>
      <c r="HJ24" s="96">
        <v>8087724.790000004</v>
      </c>
    </row>
    <row r="25" ht="12.75">
      <c r="GG25" s="107"/>
    </row>
    <row r="26" spans="1:212" s="99" customFormat="1" ht="12.75">
      <c r="A26" s="86"/>
      <c r="B26" s="99">
        <f aca="true" t="shared" si="9" ref="B26:AG26">SUM(B10:B23)</f>
        <v>13368237</v>
      </c>
      <c r="C26" s="99">
        <f t="shared" si="9"/>
        <v>12964579.05</v>
      </c>
      <c r="D26" s="99">
        <f t="shared" si="9"/>
        <v>7149</v>
      </c>
      <c r="E26" s="99">
        <f t="shared" si="9"/>
        <v>4414</v>
      </c>
      <c r="F26" s="99">
        <f t="shared" si="9"/>
        <v>0</v>
      </c>
      <c r="G26" s="99">
        <f t="shared" si="9"/>
        <v>0</v>
      </c>
      <c r="H26" s="99">
        <f t="shared" si="9"/>
        <v>0</v>
      </c>
      <c r="I26" s="99">
        <f t="shared" si="9"/>
        <v>0</v>
      </c>
      <c r="J26" s="99">
        <f t="shared" si="9"/>
        <v>0</v>
      </c>
      <c r="K26" s="99">
        <f t="shared" si="9"/>
        <v>0</v>
      </c>
      <c r="L26" s="99">
        <f t="shared" si="9"/>
        <v>0</v>
      </c>
      <c r="M26" s="99">
        <f t="shared" si="9"/>
        <v>0</v>
      </c>
      <c r="N26" s="99">
        <f t="shared" si="9"/>
        <v>0</v>
      </c>
      <c r="O26" s="99">
        <f t="shared" si="9"/>
        <v>0</v>
      </c>
      <c r="P26" s="99">
        <f t="shared" si="9"/>
        <v>0</v>
      </c>
      <c r="Q26" s="99">
        <f t="shared" si="9"/>
        <v>0</v>
      </c>
      <c r="R26" s="99">
        <f t="shared" si="9"/>
        <v>7149</v>
      </c>
      <c r="S26" s="99">
        <f t="shared" si="9"/>
        <v>4414</v>
      </c>
      <c r="T26" s="99">
        <f t="shared" si="9"/>
        <v>7149</v>
      </c>
      <c r="U26" s="99">
        <f t="shared" si="9"/>
        <v>4414</v>
      </c>
      <c r="V26" s="99">
        <f t="shared" si="9"/>
        <v>170910</v>
      </c>
      <c r="W26" s="99">
        <f t="shared" si="9"/>
        <v>24239.309999999994</v>
      </c>
      <c r="X26" s="99">
        <f t="shared" si="9"/>
        <v>163288</v>
      </c>
      <c r="Y26" s="99">
        <f t="shared" si="9"/>
        <v>0</v>
      </c>
      <c r="Z26" s="99">
        <f t="shared" si="9"/>
        <v>163288</v>
      </c>
      <c r="AA26" s="99">
        <f t="shared" si="9"/>
        <v>0</v>
      </c>
      <c r="AB26" s="99">
        <f t="shared" si="9"/>
        <v>0</v>
      </c>
      <c r="AC26" s="99">
        <f t="shared" si="9"/>
        <v>32.26</v>
      </c>
      <c r="AD26" s="99">
        <f t="shared" si="9"/>
        <v>0</v>
      </c>
      <c r="AE26" s="99">
        <f t="shared" si="9"/>
        <v>32.26</v>
      </c>
      <c r="AF26" s="99">
        <f t="shared" si="9"/>
        <v>7622</v>
      </c>
      <c r="AG26" s="99">
        <f t="shared" si="9"/>
        <v>24207.049999999996</v>
      </c>
      <c r="AH26" s="99">
        <f aca="true" t="shared" si="10" ref="AH26:BM26">SUM(AH10:AH23)</f>
        <v>0</v>
      </c>
      <c r="AI26" s="99">
        <f t="shared" si="10"/>
        <v>4765.749999999999</v>
      </c>
      <c r="AJ26" s="99">
        <f t="shared" si="10"/>
        <v>200</v>
      </c>
      <c r="AK26" s="99">
        <f t="shared" si="10"/>
        <v>12441.3</v>
      </c>
      <c r="AL26" s="99">
        <f t="shared" si="10"/>
        <v>7422</v>
      </c>
      <c r="AM26" s="99">
        <f t="shared" si="10"/>
        <v>7000</v>
      </c>
      <c r="AN26" s="99">
        <f t="shared" si="10"/>
        <v>0</v>
      </c>
      <c r="AO26" s="99">
        <f t="shared" si="10"/>
        <v>0</v>
      </c>
      <c r="AP26" s="99">
        <f t="shared" si="10"/>
        <v>2467514</v>
      </c>
      <c r="AQ26" s="99">
        <f t="shared" si="10"/>
        <v>985798.2200000001</v>
      </c>
      <c r="AR26" s="99">
        <f t="shared" si="10"/>
        <v>171664</v>
      </c>
      <c r="AS26" s="99">
        <f t="shared" si="10"/>
        <v>0</v>
      </c>
      <c r="AT26" s="99">
        <f t="shared" si="10"/>
        <v>171664</v>
      </c>
      <c r="AU26" s="99">
        <f t="shared" si="10"/>
        <v>0</v>
      </c>
      <c r="AV26" s="99">
        <f t="shared" si="10"/>
        <v>541000</v>
      </c>
      <c r="AW26" s="99">
        <f t="shared" si="10"/>
        <v>0</v>
      </c>
      <c r="AX26" s="99">
        <f t="shared" si="10"/>
        <v>541000</v>
      </c>
      <c r="AY26" s="99">
        <f t="shared" si="10"/>
        <v>0</v>
      </c>
      <c r="AZ26" s="99">
        <f t="shared" si="10"/>
        <v>1754850</v>
      </c>
      <c r="BA26" s="99">
        <f t="shared" si="10"/>
        <v>985798.2200000001</v>
      </c>
      <c r="BB26" s="99">
        <f t="shared" si="10"/>
        <v>10722664</v>
      </c>
      <c r="BC26" s="99">
        <f t="shared" si="10"/>
        <v>11950127.520000001</v>
      </c>
      <c r="BD26" s="99">
        <f t="shared" si="10"/>
        <v>3644966</v>
      </c>
      <c r="BE26" s="99">
        <f t="shared" si="10"/>
        <v>3116457.8800000004</v>
      </c>
      <c r="BF26" s="99">
        <f t="shared" si="10"/>
        <v>2197</v>
      </c>
      <c r="BG26" s="99">
        <f t="shared" si="10"/>
        <v>1557.55</v>
      </c>
      <c r="BH26" s="99">
        <f t="shared" si="10"/>
        <v>62971</v>
      </c>
      <c r="BI26" s="99">
        <f t="shared" si="10"/>
        <v>11508.54</v>
      </c>
      <c r="BJ26" s="99">
        <f t="shared" si="10"/>
        <v>185410</v>
      </c>
      <c r="BK26" s="99">
        <f t="shared" si="10"/>
        <v>133959.05</v>
      </c>
      <c r="BL26" s="99">
        <f t="shared" si="10"/>
        <v>576912</v>
      </c>
      <c r="BM26" s="99">
        <f t="shared" si="10"/>
        <v>840558.3300000001</v>
      </c>
      <c r="BN26" s="99">
        <f aca="true" t="shared" si="11" ref="BN26:CS26">SUM(BN10:BN23)</f>
        <v>780616</v>
      </c>
      <c r="BO26" s="99">
        <f t="shared" si="11"/>
        <v>743420.7499999999</v>
      </c>
      <c r="BP26" s="99">
        <f t="shared" si="11"/>
        <v>1576448</v>
      </c>
      <c r="BQ26" s="99">
        <f t="shared" si="11"/>
        <v>1100308.1</v>
      </c>
      <c r="BR26" s="99">
        <f t="shared" si="11"/>
        <v>149093</v>
      </c>
      <c r="BS26" s="99">
        <f t="shared" si="11"/>
        <v>61951.67999999999</v>
      </c>
      <c r="BT26" s="99">
        <f t="shared" si="11"/>
        <v>273819</v>
      </c>
      <c r="BU26" s="99">
        <f t="shared" si="11"/>
        <v>191943.87999999998</v>
      </c>
      <c r="BV26" s="99">
        <f t="shared" si="11"/>
        <v>25000</v>
      </c>
      <c r="BW26" s="99">
        <f t="shared" si="11"/>
        <v>0</v>
      </c>
      <c r="BX26" s="99">
        <f t="shared" si="11"/>
        <v>12500</v>
      </c>
      <c r="BY26" s="99">
        <f t="shared" si="11"/>
        <v>31250</v>
      </c>
      <c r="BZ26" s="99">
        <f t="shared" si="11"/>
        <v>600</v>
      </c>
      <c r="CA26" s="99">
        <f t="shared" si="11"/>
        <v>292</v>
      </c>
      <c r="CB26" s="99">
        <f t="shared" si="11"/>
        <v>600</v>
      </c>
      <c r="CC26" s="99">
        <f t="shared" si="11"/>
        <v>292</v>
      </c>
      <c r="CD26" s="99">
        <f t="shared" si="11"/>
        <v>0</v>
      </c>
      <c r="CE26" s="99">
        <f t="shared" si="11"/>
        <v>51</v>
      </c>
      <c r="CF26" s="99">
        <f t="shared" si="11"/>
        <v>0</v>
      </c>
      <c r="CG26" s="99">
        <f t="shared" si="11"/>
        <v>51</v>
      </c>
      <c r="CH26" s="99">
        <f t="shared" si="11"/>
        <v>7077098</v>
      </c>
      <c r="CI26" s="99">
        <f t="shared" si="11"/>
        <v>8833326.64</v>
      </c>
      <c r="CJ26" s="99">
        <f t="shared" si="11"/>
        <v>0</v>
      </c>
      <c r="CK26" s="99">
        <f t="shared" si="11"/>
        <v>257.48</v>
      </c>
      <c r="CL26" s="99">
        <f t="shared" si="11"/>
        <v>807453</v>
      </c>
      <c r="CM26" s="99">
        <f t="shared" si="11"/>
        <v>971666.45</v>
      </c>
      <c r="CN26" s="99">
        <f t="shared" si="11"/>
        <v>5602577</v>
      </c>
      <c r="CO26" s="99">
        <f t="shared" si="11"/>
        <v>6967188.800000001</v>
      </c>
      <c r="CP26" s="99">
        <f t="shared" si="11"/>
        <v>667068</v>
      </c>
      <c r="CQ26" s="99">
        <f t="shared" si="11"/>
        <v>894213.91</v>
      </c>
      <c r="CR26" s="99">
        <f t="shared" si="11"/>
        <v>285311</v>
      </c>
      <c r="CS26" s="99">
        <f t="shared" si="11"/>
        <v>415284.3299999999</v>
      </c>
      <c r="CT26" s="99">
        <f aca="true" t="shared" si="12" ref="CT26:DY26">SUM(CT10:CT23)</f>
        <v>13670</v>
      </c>
      <c r="CU26" s="99">
        <f t="shared" si="12"/>
        <v>35104.41</v>
      </c>
      <c r="CV26" s="99">
        <f t="shared" si="12"/>
        <v>4300</v>
      </c>
      <c r="CW26" s="99">
        <f t="shared" si="12"/>
        <v>0</v>
      </c>
      <c r="CX26" s="99">
        <f t="shared" si="12"/>
        <v>4300</v>
      </c>
      <c r="CY26" s="99">
        <f t="shared" si="12"/>
        <v>0</v>
      </c>
      <c r="CZ26" s="99">
        <f t="shared" si="12"/>
        <v>9370</v>
      </c>
      <c r="DA26" s="99">
        <f t="shared" si="12"/>
        <v>35104.41</v>
      </c>
      <c r="DB26" s="99">
        <f t="shared" si="12"/>
        <v>5000</v>
      </c>
      <c r="DC26" s="99">
        <f t="shared" si="12"/>
        <v>0</v>
      </c>
      <c r="DD26" s="99">
        <f t="shared" si="12"/>
        <v>4370</v>
      </c>
      <c r="DE26" s="99">
        <f t="shared" si="12"/>
        <v>7058.4</v>
      </c>
      <c r="DF26" s="99">
        <f t="shared" si="12"/>
        <v>0</v>
      </c>
      <c r="DG26" s="99">
        <f t="shared" si="12"/>
        <v>20000</v>
      </c>
      <c r="DH26" s="99">
        <f t="shared" si="12"/>
        <v>0</v>
      </c>
      <c r="DI26" s="99">
        <f t="shared" si="12"/>
        <v>8046.01</v>
      </c>
      <c r="DJ26" s="99">
        <f t="shared" si="12"/>
        <v>226491</v>
      </c>
      <c r="DK26" s="99">
        <f t="shared" si="12"/>
        <v>370413.56999999995</v>
      </c>
      <c r="DL26" s="99">
        <f t="shared" si="12"/>
        <v>147593</v>
      </c>
      <c r="DM26" s="99">
        <f t="shared" si="12"/>
        <v>273847.23</v>
      </c>
      <c r="DN26" s="99">
        <f t="shared" si="12"/>
        <v>0</v>
      </c>
      <c r="DO26" s="99">
        <f t="shared" si="12"/>
        <v>0</v>
      </c>
      <c r="DP26" s="99">
        <f t="shared" si="12"/>
        <v>84823</v>
      </c>
      <c r="DQ26" s="99">
        <f t="shared" si="12"/>
        <v>145895.23</v>
      </c>
      <c r="DR26" s="99">
        <f t="shared" si="12"/>
        <v>62770</v>
      </c>
      <c r="DS26" s="99">
        <f t="shared" si="12"/>
        <v>127952</v>
      </c>
      <c r="DT26" s="99">
        <f t="shared" si="12"/>
        <v>0</v>
      </c>
      <c r="DU26" s="99">
        <f t="shared" si="12"/>
        <v>0</v>
      </c>
      <c r="DV26" s="99">
        <f t="shared" si="12"/>
        <v>65389</v>
      </c>
      <c r="DW26" s="99">
        <f t="shared" si="12"/>
        <v>81619.36999999998</v>
      </c>
      <c r="DX26" s="99">
        <f t="shared" si="12"/>
        <v>65389</v>
      </c>
      <c r="DY26" s="99">
        <f t="shared" si="12"/>
        <v>81619.36999999998</v>
      </c>
      <c r="DZ26" s="99">
        <f aca="true" t="shared" si="13" ref="DZ26:FE26">SUM(DZ10:DZ23)</f>
        <v>13509</v>
      </c>
      <c r="EA26" s="99">
        <f t="shared" si="13"/>
        <v>14946.97</v>
      </c>
      <c r="EB26" s="99">
        <f t="shared" si="13"/>
        <v>7076</v>
      </c>
      <c r="EC26" s="99">
        <f t="shared" si="13"/>
        <v>8350.220000000001</v>
      </c>
      <c r="ED26" s="99">
        <f t="shared" si="13"/>
        <v>0</v>
      </c>
      <c r="EE26" s="99">
        <f t="shared" si="13"/>
        <v>766.4</v>
      </c>
      <c r="EF26" s="99">
        <f t="shared" si="13"/>
        <v>6433</v>
      </c>
      <c r="EG26" s="99">
        <f t="shared" si="13"/>
        <v>5830.35</v>
      </c>
      <c r="EH26" s="99">
        <f t="shared" si="13"/>
        <v>45150</v>
      </c>
      <c r="EI26" s="99">
        <f t="shared" si="13"/>
        <v>9766.35</v>
      </c>
      <c r="EJ26" s="99">
        <f t="shared" si="13"/>
        <v>45150</v>
      </c>
      <c r="EK26" s="99">
        <f t="shared" si="13"/>
        <v>9766.35</v>
      </c>
      <c r="EL26" s="99">
        <f t="shared" si="13"/>
        <v>45150</v>
      </c>
      <c r="EM26" s="99">
        <f t="shared" si="13"/>
        <v>9766.35</v>
      </c>
      <c r="EN26" s="99">
        <f t="shared" si="13"/>
        <v>10988388</v>
      </c>
      <c r="EO26" s="99">
        <f t="shared" si="13"/>
        <v>10988388</v>
      </c>
      <c r="EP26" s="99">
        <f t="shared" si="13"/>
        <v>10988388</v>
      </c>
      <c r="EQ26" s="99">
        <f t="shared" si="13"/>
        <v>10988388</v>
      </c>
      <c r="ER26" s="99">
        <f t="shared" si="13"/>
        <v>0</v>
      </c>
      <c r="ES26" s="99">
        <f t="shared" si="13"/>
        <v>0</v>
      </c>
      <c r="ET26" s="99">
        <f t="shared" si="13"/>
        <v>0</v>
      </c>
      <c r="EU26" s="99">
        <f t="shared" si="13"/>
        <v>0</v>
      </c>
      <c r="EV26" s="99">
        <f t="shared" si="13"/>
        <v>0</v>
      </c>
      <c r="EW26" s="99">
        <f t="shared" si="13"/>
        <v>0</v>
      </c>
      <c r="EX26" s="99">
        <f t="shared" si="13"/>
        <v>0</v>
      </c>
      <c r="EY26" s="99">
        <f t="shared" si="13"/>
        <v>0</v>
      </c>
      <c r="EZ26" s="99">
        <f t="shared" si="13"/>
        <v>0</v>
      </c>
      <c r="FA26" s="99">
        <f t="shared" si="13"/>
        <v>0</v>
      </c>
      <c r="FB26" s="99">
        <f t="shared" si="13"/>
        <v>0</v>
      </c>
      <c r="FC26" s="99">
        <f t="shared" si="13"/>
        <v>0</v>
      </c>
      <c r="FD26" s="99">
        <f t="shared" si="13"/>
        <v>0</v>
      </c>
      <c r="FE26" s="99">
        <f t="shared" si="13"/>
        <v>0</v>
      </c>
      <c r="FF26" s="99">
        <f aca="true" t="shared" si="14" ref="FF26:FS26">SUM(FF10:FF23)</f>
        <v>10988388</v>
      </c>
      <c r="FG26" s="99">
        <f t="shared" si="14"/>
        <v>10988388</v>
      </c>
      <c r="FH26" s="99">
        <f t="shared" si="14"/>
        <v>0</v>
      </c>
      <c r="FI26" s="99">
        <f t="shared" si="14"/>
        <v>0</v>
      </c>
      <c r="FJ26" s="99">
        <f t="shared" si="14"/>
        <v>0</v>
      </c>
      <c r="FK26" s="99">
        <f t="shared" si="14"/>
        <v>0</v>
      </c>
      <c r="FL26" s="99">
        <f t="shared" si="14"/>
        <v>0</v>
      </c>
      <c r="FM26" s="99">
        <f t="shared" si="14"/>
        <v>0</v>
      </c>
      <c r="FN26" s="99">
        <f t="shared" si="14"/>
        <v>0</v>
      </c>
      <c r="FO26" s="99">
        <f t="shared" si="14"/>
        <v>0</v>
      </c>
      <c r="FP26" s="99">
        <f t="shared" si="14"/>
        <v>0</v>
      </c>
      <c r="FQ26" s="99">
        <f t="shared" si="14"/>
        <v>0</v>
      </c>
      <c r="FR26" s="99">
        <f t="shared" si="14"/>
        <v>0</v>
      </c>
      <c r="FS26" s="99">
        <f t="shared" si="14"/>
        <v>0</v>
      </c>
      <c r="FV26" s="99">
        <f>SUM(FV10:FV23)</f>
        <v>0</v>
      </c>
      <c r="FW26" s="99">
        <f>SUM(FW10:FW23)</f>
        <v>0</v>
      </c>
      <c r="FX26" s="99">
        <f>SUM(FX10:FX23)</f>
        <v>0</v>
      </c>
      <c r="FY26" s="99">
        <f>SUM(FY10:FY23)</f>
        <v>0</v>
      </c>
      <c r="FZ26" s="99">
        <f>SUM(FZ10:FZ23)</f>
        <v>10988388</v>
      </c>
      <c r="GA26" s="99">
        <f>SUM(GA10:GA23)</f>
        <v>10988388</v>
      </c>
      <c r="GE26" s="99">
        <f>SUM(GE10:GE23)</f>
        <v>24641936</v>
      </c>
      <c r="GF26" s="99">
        <f>SUM(GF10:GF23)</f>
        <v>24368251.38</v>
      </c>
      <c r="GG26" s="107">
        <f t="shared" si="2"/>
        <v>98.88935422931056</v>
      </c>
      <c r="GH26" s="99">
        <f>SUM(GH10:GH23)</f>
        <v>0</v>
      </c>
      <c r="GI26" s="99">
        <f>SUM(GI10:GI23)</f>
        <v>0</v>
      </c>
      <c r="GJ26" s="99">
        <f>SUM(GJ10:GJ23)</f>
        <v>0</v>
      </c>
      <c r="GK26" s="99">
        <f>SUM(GK10:GK23)</f>
        <v>0</v>
      </c>
      <c r="GL26" s="99">
        <f>SUM(GL10:GL23)</f>
        <v>0</v>
      </c>
      <c r="GM26" s="99">
        <f>SUM(GM10:GM23)</f>
        <v>0</v>
      </c>
      <c r="GN26" s="99">
        <f>SUM(GN10:GN23)</f>
        <v>0</v>
      </c>
      <c r="GO26" s="99">
        <f>SUM(GO10:GO23)</f>
        <v>0</v>
      </c>
      <c r="GP26" s="99">
        <f>SUM(GP10:GP23)</f>
        <v>0</v>
      </c>
      <c r="GQ26" s="99">
        <f>SUM(GQ10:GQ23)</f>
        <v>0</v>
      </c>
      <c r="GR26" s="99">
        <f>SUM(GR10:GR23)</f>
        <v>0</v>
      </c>
      <c r="GS26" s="99">
        <f>SUM(GS10:GS23)</f>
        <v>0</v>
      </c>
      <c r="GT26" s="99">
        <f>SUM(GT10:GT23)</f>
        <v>0</v>
      </c>
      <c r="GU26" s="99">
        <f>SUM(GU10:GU23)</f>
        <v>0</v>
      </c>
      <c r="GV26" s="99">
        <f>SUM(GV10:GV23)</f>
        <v>0</v>
      </c>
      <c r="GW26" s="99">
        <f>SUM(GW10:GW23)</f>
        <v>0</v>
      </c>
      <c r="GX26" s="99">
        <f>SUM(GX10:GX23)</f>
        <v>0</v>
      </c>
      <c r="GY26" s="99">
        <f>SUM(GY10:GY23)</f>
        <v>0</v>
      </c>
      <c r="GZ26" s="99">
        <f>SUM(GZ10:GZ23)</f>
        <v>0</v>
      </c>
      <c r="HC26" s="99">
        <f>SUM(HC10:HC23)</f>
        <v>152854787</v>
      </c>
      <c r="HD26" s="99">
        <f>SUM(HD10:HD23)</f>
        <v>158743155.93000004</v>
      </c>
    </row>
  </sheetData>
  <sheetProtection/>
  <mergeCells count="108">
    <mergeCell ref="GU7:GV7"/>
    <mergeCell ref="GW7:GX7"/>
    <mergeCell ref="GY7:GZ7"/>
    <mergeCell ref="HI6:HJ6"/>
    <mergeCell ref="HG6:HH6"/>
    <mergeCell ref="HC7:HD7"/>
    <mergeCell ref="GS7:GT7"/>
    <mergeCell ref="GQ7:GR7"/>
    <mergeCell ref="FZ7:GA7"/>
    <mergeCell ref="GE7:GF7"/>
    <mergeCell ref="GM7:GN7"/>
    <mergeCell ref="GO7:GP7"/>
    <mergeCell ref="GC7:GD7"/>
    <mergeCell ref="GI7:GJ7"/>
    <mergeCell ref="GG7:GH7"/>
    <mergeCell ref="GK7:GL7"/>
    <mergeCell ref="FJ7:FK7"/>
    <mergeCell ref="FX7:FY7"/>
    <mergeCell ref="FV7:FW7"/>
    <mergeCell ref="FL7:FM7"/>
    <mergeCell ref="FN7:FO7"/>
    <mergeCell ref="FP7:FQ7"/>
    <mergeCell ref="FR7:FS7"/>
    <mergeCell ref="FT7:FU7"/>
    <mergeCell ref="ET7:EU7"/>
    <mergeCell ref="EV7:EW7"/>
    <mergeCell ref="EX7:EY7"/>
    <mergeCell ref="EZ7:FA7"/>
    <mergeCell ref="FB7:FC7"/>
    <mergeCell ref="FD7:FE7"/>
    <mergeCell ref="FF7:FG7"/>
    <mergeCell ref="FH7:FI7"/>
    <mergeCell ref="ED7:EE7"/>
    <mergeCell ref="EF7:EG7"/>
    <mergeCell ref="EH7:EI7"/>
    <mergeCell ref="EJ7:EK7"/>
    <mergeCell ref="EL7:EM7"/>
    <mergeCell ref="EN7:EO7"/>
    <mergeCell ref="EP7:EQ7"/>
    <mergeCell ref="ER7:ES7"/>
    <mergeCell ref="DN7:DO7"/>
    <mergeCell ref="DP7:DQ7"/>
    <mergeCell ref="DR7:DS7"/>
    <mergeCell ref="DT7:DU7"/>
    <mergeCell ref="DV7:DW7"/>
    <mergeCell ref="DX7:DY7"/>
    <mergeCell ref="DZ7:EA7"/>
    <mergeCell ref="EB7:EC7"/>
    <mergeCell ref="CX7:CY7"/>
    <mergeCell ref="CZ7:DA7"/>
    <mergeCell ref="DB7:DC7"/>
    <mergeCell ref="DD7:DE7"/>
    <mergeCell ref="DF7:DG7"/>
    <mergeCell ref="DH7:DI7"/>
    <mergeCell ref="DJ7:DK7"/>
    <mergeCell ref="DL7:DM7"/>
    <mergeCell ref="CH7:CI7"/>
    <mergeCell ref="CJ7:CK7"/>
    <mergeCell ref="CL7:CM7"/>
    <mergeCell ref="CN7:CO7"/>
    <mergeCell ref="CP7:CQ7"/>
    <mergeCell ref="CR7:CS7"/>
    <mergeCell ref="CT7:CU7"/>
    <mergeCell ref="CV7:CW7"/>
    <mergeCell ref="CF7:CG7"/>
    <mergeCell ref="BR7:BS7"/>
    <mergeCell ref="BT7:BU7"/>
    <mergeCell ref="BV7:BW7"/>
    <mergeCell ref="BX7:BY7"/>
    <mergeCell ref="BN7:BO7"/>
    <mergeCell ref="BZ7:CA7"/>
    <mergeCell ref="CB7:CC7"/>
    <mergeCell ref="CD7:CE7"/>
    <mergeCell ref="AV7:AW7"/>
    <mergeCell ref="AX7:AY7"/>
    <mergeCell ref="AZ7:BA7"/>
    <mergeCell ref="BP7:BQ7"/>
    <mergeCell ref="BB7:BC7"/>
    <mergeCell ref="BD7:BE7"/>
    <mergeCell ref="BF7:BG7"/>
    <mergeCell ref="BH7:BI7"/>
    <mergeCell ref="BJ7:BK7"/>
    <mergeCell ref="BL7:BM7"/>
    <mergeCell ref="A3:O3"/>
    <mergeCell ref="A5:O5"/>
    <mergeCell ref="B7:C7"/>
    <mergeCell ref="D7:E7"/>
    <mergeCell ref="F7:G7"/>
    <mergeCell ref="H7:I7"/>
    <mergeCell ref="J7:K7"/>
    <mergeCell ref="L7:M7"/>
    <mergeCell ref="N7:O7"/>
    <mergeCell ref="X7:Y7"/>
    <mergeCell ref="P7:Q7"/>
    <mergeCell ref="R7:S7"/>
    <mergeCell ref="T7:U7"/>
    <mergeCell ref="V7:W7"/>
    <mergeCell ref="Z7:AA7"/>
    <mergeCell ref="AB7:AC7"/>
    <mergeCell ref="AD7:AE7"/>
    <mergeCell ref="AF7:AG7"/>
    <mergeCell ref="AH7:AI7"/>
    <mergeCell ref="AJ7:AK7"/>
    <mergeCell ref="AR7:AS7"/>
    <mergeCell ref="AT7:AU7"/>
    <mergeCell ref="AN7:AO7"/>
    <mergeCell ref="AP7:AQ7"/>
    <mergeCell ref="AL7:AM7"/>
  </mergeCells>
  <printOptions/>
  <pageMargins left="0.4166666666666667" right="0.4166666666666667" top="0.4166666666666667" bottom="0.4166666666666667" header="0" footer="0"/>
  <pageSetup fitToHeight="5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6"/>
  <sheetViews>
    <sheetView workbookViewId="0" topLeftCell="A1">
      <pane xSplit="1" ySplit="8" topLeftCell="GE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F17" sqref="GF17:GG22"/>
    </sheetView>
  </sheetViews>
  <sheetFormatPr defaultColWidth="9.140625" defaultRowHeight="12.75"/>
  <cols>
    <col min="1" max="1" width="29.140625" style="110" bestFit="1" customWidth="1"/>
    <col min="2" max="186" width="9.140625" style="110" customWidth="1"/>
    <col min="187" max="187" width="11.7109375" style="110" customWidth="1"/>
    <col min="188" max="188" width="11.28125" style="110" customWidth="1"/>
    <col min="189" max="189" width="10.140625" style="110" customWidth="1"/>
    <col min="190" max="190" width="9.57421875" style="110" bestFit="1" customWidth="1"/>
    <col min="191" max="16384" width="9.140625" style="110" customWidth="1"/>
  </cols>
  <sheetData>
    <row r="1" ht="12.75">
      <c r="A1" s="110" t="s">
        <v>124</v>
      </c>
    </row>
    <row r="2" spans="1:15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23.25">
      <c r="A3" s="130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18">
      <c r="A5" s="132" t="s">
        <v>125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7" spans="1:189" ht="12.75">
      <c r="A7" s="116" t="s">
        <v>52</v>
      </c>
      <c r="B7" s="133">
        <v>10000000</v>
      </c>
      <c r="C7" s="134"/>
      <c r="D7" s="133">
        <v>11000000</v>
      </c>
      <c r="E7" s="134"/>
      <c r="F7" s="133">
        <v>11010000</v>
      </c>
      <c r="G7" s="134"/>
      <c r="H7" s="133">
        <v>11010100</v>
      </c>
      <c r="I7" s="134"/>
      <c r="J7" s="133">
        <v>11010200</v>
      </c>
      <c r="K7" s="134"/>
      <c r="L7" s="133">
        <v>11010400</v>
      </c>
      <c r="M7" s="134"/>
      <c r="N7" s="133">
        <v>11010500</v>
      </c>
      <c r="O7" s="134"/>
      <c r="P7" s="133">
        <v>11010900</v>
      </c>
      <c r="Q7" s="134"/>
      <c r="R7" s="133">
        <v>11020000</v>
      </c>
      <c r="S7" s="134"/>
      <c r="T7" s="133">
        <v>11020200</v>
      </c>
      <c r="U7" s="134"/>
      <c r="V7" s="133">
        <v>13000000</v>
      </c>
      <c r="W7" s="134"/>
      <c r="X7" s="133">
        <v>13010000</v>
      </c>
      <c r="Y7" s="134"/>
      <c r="Z7" s="133">
        <v>13010200</v>
      </c>
      <c r="AA7" s="134"/>
      <c r="AB7" s="133">
        <v>13020000</v>
      </c>
      <c r="AC7" s="134"/>
      <c r="AD7" s="133">
        <v>13020200</v>
      </c>
      <c r="AE7" s="134"/>
      <c r="AF7" s="133">
        <v>13030000</v>
      </c>
      <c r="AG7" s="134"/>
      <c r="AH7" s="133">
        <v>13030100</v>
      </c>
      <c r="AI7" s="134"/>
      <c r="AJ7" s="133">
        <v>13030200</v>
      </c>
      <c r="AK7" s="134"/>
      <c r="AL7" s="133">
        <v>13030800</v>
      </c>
      <c r="AM7" s="134"/>
      <c r="AN7" s="133">
        <v>13030900</v>
      </c>
      <c r="AO7" s="134"/>
      <c r="AP7" s="133">
        <v>14000000</v>
      </c>
      <c r="AQ7" s="134"/>
      <c r="AR7" s="133">
        <v>14020000</v>
      </c>
      <c r="AS7" s="134"/>
      <c r="AT7" s="133">
        <v>14021900</v>
      </c>
      <c r="AU7" s="134"/>
      <c r="AV7" s="133">
        <v>14030000</v>
      </c>
      <c r="AW7" s="134"/>
      <c r="AX7" s="133">
        <v>14031900</v>
      </c>
      <c r="AY7" s="134"/>
      <c r="AZ7" s="133">
        <v>14040000</v>
      </c>
      <c r="BA7" s="134"/>
      <c r="BB7" s="133">
        <v>18000000</v>
      </c>
      <c r="BC7" s="134"/>
      <c r="BD7" s="133">
        <v>18010000</v>
      </c>
      <c r="BE7" s="134"/>
      <c r="BF7" s="133">
        <v>18010100</v>
      </c>
      <c r="BG7" s="134"/>
      <c r="BH7" s="133">
        <v>18010200</v>
      </c>
      <c r="BI7" s="134"/>
      <c r="BJ7" s="133">
        <v>18010300</v>
      </c>
      <c r="BK7" s="134"/>
      <c r="BL7" s="133">
        <v>18010400</v>
      </c>
      <c r="BM7" s="134"/>
      <c r="BN7" s="133">
        <v>18010500</v>
      </c>
      <c r="BO7" s="134"/>
      <c r="BP7" s="133">
        <v>18010600</v>
      </c>
      <c r="BQ7" s="134"/>
      <c r="BR7" s="133">
        <v>18010700</v>
      </c>
      <c r="BS7" s="134"/>
      <c r="BT7" s="133">
        <v>18010900</v>
      </c>
      <c r="BU7" s="134"/>
      <c r="BV7" s="133">
        <v>18011000</v>
      </c>
      <c r="BW7" s="134"/>
      <c r="BX7" s="133">
        <v>18011100</v>
      </c>
      <c r="BY7" s="134"/>
      <c r="BZ7" s="133">
        <v>18030000</v>
      </c>
      <c r="CA7" s="134"/>
      <c r="CB7" s="133">
        <v>18030200</v>
      </c>
      <c r="CC7" s="134"/>
      <c r="CD7" s="133">
        <v>18040000</v>
      </c>
      <c r="CE7" s="134"/>
      <c r="CF7" s="133">
        <v>18040100</v>
      </c>
      <c r="CG7" s="134"/>
      <c r="CH7" s="133">
        <v>18050000</v>
      </c>
      <c r="CI7" s="134"/>
      <c r="CJ7" s="133">
        <v>18050200</v>
      </c>
      <c r="CK7" s="134"/>
      <c r="CL7" s="133">
        <v>18050300</v>
      </c>
      <c r="CM7" s="134"/>
      <c r="CN7" s="133">
        <v>18050400</v>
      </c>
      <c r="CO7" s="134"/>
      <c r="CP7" s="133">
        <v>18050500</v>
      </c>
      <c r="CQ7" s="134"/>
      <c r="CR7" s="133">
        <v>20000000</v>
      </c>
      <c r="CS7" s="134"/>
      <c r="CT7" s="133">
        <v>21000000</v>
      </c>
      <c r="CU7" s="134"/>
      <c r="CV7" s="133">
        <v>21010000</v>
      </c>
      <c r="CW7" s="134"/>
      <c r="CX7" s="133">
        <v>21010300</v>
      </c>
      <c r="CY7" s="134"/>
      <c r="CZ7" s="133">
        <v>21080000</v>
      </c>
      <c r="DA7" s="134"/>
      <c r="DB7" s="133">
        <v>21080500</v>
      </c>
      <c r="DC7" s="134"/>
      <c r="DD7" s="133">
        <v>21080900</v>
      </c>
      <c r="DE7" s="134"/>
      <c r="DF7" s="133">
        <v>21081100</v>
      </c>
      <c r="DG7" s="134"/>
      <c r="DH7" s="133">
        <v>21081500</v>
      </c>
      <c r="DI7" s="134"/>
      <c r="DJ7" s="133">
        <v>21081700</v>
      </c>
      <c r="DK7" s="134"/>
      <c r="DL7" s="133">
        <v>22000000</v>
      </c>
      <c r="DM7" s="134"/>
      <c r="DN7" s="133">
        <v>22010000</v>
      </c>
      <c r="DO7" s="134"/>
      <c r="DP7" s="133">
        <v>22010300</v>
      </c>
      <c r="DQ7" s="134"/>
      <c r="DR7" s="133">
        <v>22012500</v>
      </c>
      <c r="DS7" s="134"/>
      <c r="DT7" s="133">
        <v>22012600</v>
      </c>
      <c r="DU7" s="134"/>
      <c r="DV7" s="133">
        <v>22012900</v>
      </c>
      <c r="DW7" s="134"/>
      <c r="DX7" s="133">
        <v>22080000</v>
      </c>
      <c r="DY7" s="134"/>
      <c r="DZ7" s="133">
        <v>22080400</v>
      </c>
      <c r="EA7" s="134"/>
      <c r="EB7" s="133">
        <v>22090000</v>
      </c>
      <c r="EC7" s="134"/>
      <c r="ED7" s="133">
        <v>22090100</v>
      </c>
      <c r="EE7" s="134"/>
      <c r="EF7" s="133">
        <v>22090200</v>
      </c>
      <c r="EG7" s="134"/>
      <c r="EH7" s="133">
        <v>22090400</v>
      </c>
      <c r="EI7" s="134"/>
      <c r="EJ7" s="133">
        <v>24000000</v>
      </c>
      <c r="EK7" s="134"/>
      <c r="EL7" s="133">
        <v>24060000</v>
      </c>
      <c r="EM7" s="134"/>
      <c r="EN7" s="133">
        <v>24060300</v>
      </c>
      <c r="EO7" s="134"/>
      <c r="EP7" s="133">
        <v>40000000</v>
      </c>
      <c r="EQ7" s="134"/>
      <c r="ER7" s="133">
        <v>41000000</v>
      </c>
      <c r="ES7" s="134"/>
      <c r="ET7" s="133">
        <v>41020000</v>
      </c>
      <c r="EU7" s="134"/>
      <c r="EV7" s="133">
        <v>41020100</v>
      </c>
      <c r="EW7" s="134"/>
      <c r="EX7" s="133">
        <v>41030000</v>
      </c>
      <c r="EY7" s="134"/>
      <c r="EZ7" s="133">
        <v>41033900</v>
      </c>
      <c r="FA7" s="134"/>
      <c r="FB7" s="133">
        <v>41034200</v>
      </c>
      <c r="FC7" s="134"/>
      <c r="FD7" s="133">
        <v>41040000</v>
      </c>
      <c r="FE7" s="134"/>
      <c r="FF7" s="133">
        <v>41040200</v>
      </c>
      <c r="FG7" s="134"/>
      <c r="FH7" s="133">
        <v>41050000</v>
      </c>
      <c r="FI7" s="134"/>
      <c r="FJ7" s="133">
        <v>41050100</v>
      </c>
      <c r="FK7" s="134"/>
      <c r="FL7" s="133">
        <v>41050200</v>
      </c>
      <c r="FM7" s="134"/>
      <c r="FN7" s="133">
        <v>41050300</v>
      </c>
      <c r="FO7" s="134"/>
      <c r="FP7" s="133">
        <v>41050700</v>
      </c>
      <c r="FQ7" s="134"/>
      <c r="FR7" s="133">
        <v>41051000</v>
      </c>
      <c r="FS7" s="134"/>
      <c r="FT7" s="133">
        <v>41051200</v>
      </c>
      <c r="FU7" s="134"/>
      <c r="FV7" s="133">
        <v>41051500</v>
      </c>
      <c r="FW7" s="134"/>
      <c r="FX7" s="133">
        <v>41052000</v>
      </c>
      <c r="FY7" s="134"/>
      <c r="FZ7" s="133">
        <v>41053300</v>
      </c>
      <c r="GA7" s="134"/>
      <c r="GB7" s="133">
        <v>41053900</v>
      </c>
      <c r="GC7" s="134"/>
      <c r="GD7" s="133" t="s">
        <v>53</v>
      </c>
      <c r="GE7" s="134"/>
      <c r="GF7" s="133" t="s">
        <v>54</v>
      </c>
      <c r="GG7" s="134"/>
    </row>
    <row r="8" spans="1:189" ht="12.75">
      <c r="A8" s="116"/>
      <c r="B8" s="117" t="s">
        <v>55</v>
      </c>
      <c r="C8" s="117" t="s">
        <v>56</v>
      </c>
      <c r="D8" s="117" t="s">
        <v>55</v>
      </c>
      <c r="E8" s="117" t="s">
        <v>56</v>
      </c>
      <c r="F8" s="117" t="s">
        <v>55</v>
      </c>
      <c r="G8" s="117" t="s">
        <v>56</v>
      </c>
      <c r="H8" s="117" t="s">
        <v>55</v>
      </c>
      <c r="I8" s="117" t="s">
        <v>56</v>
      </c>
      <c r="J8" s="117" t="s">
        <v>55</v>
      </c>
      <c r="K8" s="117" t="s">
        <v>56</v>
      </c>
      <c r="L8" s="117" t="s">
        <v>55</v>
      </c>
      <c r="M8" s="117" t="s">
        <v>56</v>
      </c>
      <c r="N8" s="117" t="s">
        <v>55</v>
      </c>
      <c r="O8" s="117" t="s">
        <v>56</v>
      </c>
      <c r="P8" s="117" t="s">
        <v>55</v>
      </c>
      <c r="Q8" s="117" t="s">
        <v>56</v>
      </c>
      <c r="R8" s="117" t="s">
        <v>55</v>
      </c>
      <c r="S8" s="117" t="s">
        <v>56</v>
      </c>
      <c r="T8" s="117" t="s">
        <v>55</v>
      </c>
      <c r="U8" s="117" t="s">
        <v>56</v>
      </c>
      <c r="V8" s="117" t="s">
        <v>55</v>
      </c>
      <c r="W8" s="117" t="s">
        <v>56</v>
      </c>
      <c r="X8" s="117" t="s">
        <v>55</v>
      </c>
      <c r="Y8" s="117" t="s">
        <v>56</v>
      </c>
      <c r="Z8" s="117" t="s">
        <v>55</v>
      </c>
      <c r="AA8" s="117" t="s">
        <v>56</v>
      </c>
      <c r="AB8" s="117" t="s">
        <v>55</v>
      </c>
      <c r="AC8" s="117" t="s">
        <v>56</v>
      </c>
      <c r="AD8" s="117" t="s">
        <v>55</v>
      </c>
      <c r="AE8" s="117" t="s">
        <v>56</v>
      </c>
      <c r="AF8" s="117" t="s">
        <v>55</v>
      </c>
      <c r="AG8" s="117" t="s">
        <v>56</v>
      </c>
      <c r="AH8" s="117" t="s">
        <v>55</v>
      </c>
      <c r="AI8" s="117" t="s">
        <v>56</v>
      </c>
      <c r="AJ8" s="117" t="s">
        <v>55</v>
      </c>
      <c r="AK8" s="117" t="s">
        <v>56</v>
      </c>
      <c r="AL8" s="117" t="s">
        <v>55</v>
      </c>
      <c r="AM8" s="117" t="s">
        <v>56</v>
      </c>
      <c r="AN8" s="117" t="s">
        <v>55</v>
      </c>
      <c r="AO8" s="117" t="s">
        <v>56</v>
      </c>
      <c r="AP8" s="117" t="s">
        <v>55</v>
      </c>
      <c r="AQ8" s="117" t="s">
        <v>56</v>
      </c>
      <c r="AR8" s="117" t="s">
        <v>55</v>
      </c>
      <c r="AS8" s="117" t="s">
        <v>56</v>
      </c>
      <c r="AT8" s="117" t="s">
        <v>55</v>
      </c>
      <c r="AU8" s="117" t="s">
        <v>56</v>
      </c>
      <c r="AV8" s="117" t="s">
        <v>55</v>
      </c>
      <c r="AW8" s="117" t="s">
        <v>56</v>
      </c>
      <c r="AX8" s="117" t="s">
        <v>55</v>
      </c>
      <c r="AY8" s="117" t="s">
        <v>56</v>
      </c>
      <c r="AZ8" s="117" t="s">
        <v>55</v>
      </c>
      <c r="BA8" s="117" t="s">
        <v>56</v>
      </c>
      <c r="BB8" s="117" t="s">
        <v>55</v>
      </c>
      <c r="BC8" s="117" t="s">
        <v>56</v>
      </c>
      <c r="BD8" s="117" t="s">
        <v>55</v>
      </c>
      <c r="BE8" s="117" t="s">
        <v>56</v>
      </c>
      <c r="BF8" s="117" t="s">
        <v>55</v>
      </c>
      <c r="BG8" s="117" t="s">
        <v>56</v>
      </c>
      <c r="BH8" s="117" t="s">
        <v>55</v>
      </c>
      <c r="BI8" s="117" t="s">
        <v>56</v>
      </c>
      <c r="BJ8" s="117" t="s">
        <v>55</v>
      </c>
      <c r="BK8" s="117" t="s">
        <v>56</v>
      </c>
      <c r="BL8" s="117" t="s">
        <v>55</v>
      </c>
      <c r="BM8" s="117" t="s">
        <v>56</v>
      </c>
      <c r="BN8" s="117" t="s">
        <v>55</v>
      </c>
      <c r="BO8" s="117" t="s">
        <v>56</v>
      </c>
      <c r="BP8" s="117" t="s">
        <v>55</v>
      </c>
      <c r="BQ8" s="117" t="s">
        <v>56</v>
      </c>
      <c r="BR8" s="117" t="s">
        <v>55</v>
      </c>
      <c r="BS8" s="117" t="s">
        <v>56</v>
      </c>
      <c r="BT8" s="117" t="s">
        <v>55</v>
      </c>
      <c r="BU8" s="117" t="s">
        <v>56</v>
      </c>
      <c r="BV8" s="117" t="s">
        <v>55</v>
      </c>
      <c r="BW8" s="117" t="s">
        <v>56</v>
      </c>
      <c r="BX8" s="117" t="s">
        <v>55</v>
      </c>
      <c r="BY8" s="117" t="s">
        <v>56</v>
      </c>
      <c r="BZ8" s="117" t="s">
        <v>55</v>
      </c>
      <c r="CA8" s="117" t="s">
        <v>56</v>
      </c>
      <c r="CB8" s="117" t="s">
        <v>55</v>
      </c>
      <c r="CC8" s="117" t="s">
        <v>56</v>
      </c>
      <c r="CD8" s="117" t="s">
        <v>55</v>
      </c>
      <c r="CE8" s="117" t="s">
        <v>56</v>
      </c>
      <c r="CF8" s="117" t="s">
        <v>55</v>
      </c>
      <c r="CG8" s="117" t="s">
        <v>56</v>
      </c>
      <c r="CH8" s="117" t="s">
        <v>55</v>
      </c>
      <c r="CI8" s="117" t="s">
        <v>56</v>
      </c>
      <c r="CJ8" s="117" t="s">
        <v>55</v>
      </c>
      <c r="CK8" s="117" t="s">
        <v>56</v>
      </c>
      <c r="CL8" s="117" t="s">
        <v>55</v>
      </c>
      <c r="CM8" s="117" t="s">
        <v>56</v>
      </c>
      <c r="CN8" s="117" t="s">
        <v>55</v>
      </c>
      <c r="CO8" s="117" t="s">
        <v>56</v>
      </c>
      <c r="CP8" s="117" t="s">
        <v>55</v>
      </c>
      <c r="CQ8" s="117" t="s">
        <v>56</v>
      </c>
      <c r="CR8" s="117" t="s">
        <v>55</v>
      </c>
      <c r="CS8" s="117" t="s">
        <v>56</v>
      </c>
      <c r="CT8" s="117" t="s">
        <v>55</v>
      </c>
      <c r="CU8" s="117" t="s">
        <v>56</v>
      </c>
      <c r="CV8" s="117" t="s">
        <v>55</v>
      </c>
      <c r="CW8" s="117" t="s">
        <v>56</v>
      </c>
      <c r="CX8" s="117" t="s">
        <v>55</v>
      </c>
      <c r="CY8" s="117" t="s">
        <v>56</v>
      </c>
      <c r="CZ8" s="117" t="s">
        <v>55</v>
      </c>
      <c r="DA8" s="117" t="s">
        <v>56</v>
      </c>
      <c r="DB8" s="117" t="s">
        <v>55</v>
      </c>
      <c r="DC8" s="117" t="s">
        <v>56</v>
      </c>
      <c r="DD8" s="117" t="s">
        <v>55</v>
      </c>
      <c r="DE8" s="117" t="s">
        <v>56</v>
      </c>
      <c r="DF8" s="117" t="s">
        <v>55</v>
      </c>
      <c r="DG8" s="117" t="s">
        <v>56</v>
      </c>
      <c r="DH8" s="117" t="s">
        <v>55</v>
      </c>
      <c r="DI8" s="117" t="s">
        <v>56</v>
      </c>
      <c r="DJ8" s="117" t="s">
        <v>55</v>
      </c>
      <c r="DK8" s="117" t="s">
        <v>56</v>
      </c>
      <c r="DL8" s="117" t="s">
        <v>55</v>
      </c>
      <c r="DM8" s="117" t="s">
        <v>56</v>
      </c>
      <c r="DN8" s="117" t="s">
        <v>55</v>
      </c>
      <c r="DO8" s="117" t="s">
        <v>56</v>
      </c>
      <c r="DP8" s="117" t="s">
        <v>55</v>
      </c>
      <c r="DQ8" s="117" t="s">
        <v>56</v>
      </c>
      <c r="DR8" s="117" t="s">
        <v>55</v>
      </c>
      <c r="DS8" s="117" t="s">
        <v>56</v>
      </c>
      <c r="DT8" s="117" t="s">
        <v>55</v>
      </c>
      <c r="DU8" s="117" t="s">
        <v>56</v>
      </c>
      <c r="DV8" s="117" t="s">
        <v>55</v>
      </c>
      <c r="DW8" s="117" t="s">
        <v>56</v>
      </c>
      <c r="DX8" s="117" t="s">
        <v>55</v>
      </c>
      <c r="DY8" s="117" t="s">
        <v>56</v>
      </c>
      <c r="DZ8" s="117" t="s">
        <v>55</v>
      </c>
      <c r="EA8" s="117" t="s">
        <v>56</v>
      </c>
      <c r="EB8" s="117" t="s">
        <v>55</v>
      </c>
      <c r="EC8" s="117" t="s">
        <v>56</v>
      </c>
      <c r="ED8" s="117" t="s">
        <v>55</v>
      </c>
      <c r="EE8" s="117" t="s">
        <v>56</v>
      </c>
      <c r="EF8" s="117" t="s">
        <v>55</v>
      </c>
      <c r="EG8" s="117" t="s">
        <v>56</v>
      </c>
      <c r="EH8" s="117" t="s">
        <v>55</v>
      </c>
      <c r="EI8" s="117" t="s">
        <v>56</v>
      </c>
      <c r="EJ8" s="117" t="s">
        <v>55</v>
      </c>
      <c r="EK8" s="117" t="s">
        <v>56</v>
      </c>
      <c r="EL8" s="117" t="s">
        <v>55</v>
      </c>
      <c r="EM8" s="117" t="s">
        <v>56</v>
      </c>
      <c r="EN8" s="117" t="s">
        <v>55</v>
      </c>
      <c r="EO8" s="117" t="s">
        <v>56</v>
      </c>
      <c r="EP8" s="117" t="s">
        <v>55</v>
      </c>
      <c r="EQ8" s="117" t="s">
        <v>56</v>
      </c>
      <c r="ER8" s="117" t="s">
        <v>55</v>
      </c>
      <c r="ES8" s="117" t="s">
        <v>56</v>
      </c>
      <c r="ET8" s="117" t="s">
        <v>55</v>
      </c>
      <c r="EU8" s="117" t="s">
        <v>56</v>
      </c>
      <c r="EV8" s="117" t="s">
        <v>55</v>
      </c>
      <c r="EW8" s="117" t="s">
        <v>56</v>
      </c>
      <c r="EX8" s="117" t="s">
        <v>55</v>
      </c>
      <c r="EY8" s="117" t="s">
        <v>56</v>
      </c>
      <c r="EZ8" s="117" t="s">
        <v>55</v>
      </c>
      <c r="FA8" s="117" t="s">
        <v>56</v>
      </c>
      <c r="FB8" s="117" t="s">
        <v>55</v>
      </c>
      <c r="FC8" s="117" t="s">
        <v>56</v>
      </c>
      <c r="FD8" s="117" t="s">
        <v>55</v>
      </c>
      <c r="FE8" s="117" t="s">
        <v>56</v>
      </c>
      <c r="FF8" s="117" t="s">
        <v>55</v>
      </c>
      <c r="FG8" s="117" t="s">
        <v>56</v>
      </c>
      <c r="FH8" s="117" t="s">
        <v>55</v>
      </c>
      <c r="FI8" s="117" t="s">
        <v>56</v>
      </c>
      <c r="FJ8" s="117" t="s">
        <v>55</v>
      </c>
      <c r="FK8" s="117" t="s">
        <v>56</v>
      </c>
      <c r="FL8" s="117" t="s">
        <v>55</v>
      </c>
      <c r="FM8" s="117" t="s">
        <v>56</v>
      </c>
      <c r="FN8" s="117" t="s">
        <v>55</v>
      </c>
      <c r="FO8" s="117" t="s">
        <v>56</v>
      </c>
      <c r="FP8" s="117" t="s">
        <v>55</v>
      </c>
      <c r="FQ8" s="117" t="s">
        <v>56</v>
      </c>
      <c r="FR8" s="117" t="s">
        <v>55</v>
      </c>
      <c r="FS8" s="117" t="s">
        <v>56</v>
      </c>
      <c r="FT8" s="117" t="s">
        <v>55</v>
      </c>
      <c r="FU8" s="117" t="s">
        <v>56</v>
      </c>
      <c r="FV8" s="117" t="s">
        <v>55</v>
      </c>
      <c r="FW8" s="117" t="s">
        <v>56</v>
      </c>
      <c r="FX8" s="117" t="s">
        <v>55</v>
      </c>
      <c r="FY8" s="117" t="s">
        <v>56</v>
      </c>
      <c r="FZ8" s="117" t="s">
        <v>55</v>
      </c>
      <c r="GA8" s="117" t="s">
        <v>56</v>
      </c>
      <c r="GB8" s="117" t="s">
        <v>55</v>
      </c>
      <c r="GC8" s="117" t="s">
        <v>56</v>
      </c>
      <c r="GD8" s="117" t="s">
        <v>55</v>
      </c>
      <c r="GE8" s="117" t="s">
        <v>56</v>
      </c>
      <c r="GF8" s="117" t="s">
        <v>55</v>
      </c>
      <c r="GG8" s="117" t="s">
        <v>56</v>
      </c>
    </row>
    <row r="9" spans="1:191" ht="12.75">
      <c r="A9" s="116" t="s">
        <v>57</v>
      </c>
      <c r="B9" s="116">
        <v>28689267</v>
      </c>
      <c r="C9" s="116">
        <v>28726160.73</v>
      </c>
      <c r="D9" s="116">
        <v>28678997</v>
      </c>
      <c r="E9" s="116">
        <v>28712160.73</v>
      </c>
      <c r="F9" s="116">
        <v>28668197</v>
      </c>
      <c r="G9" s="116">
        <v>28695756.23</v>
      </c>
      <c r="H9" s="116">
        <v>26441048</v>
      </c>
      <c r="I9" s="116">
        <v>25289771.82</v>
      </c>
      <c r="J9" s="116">
        <v>787049</v>
      </c>
      <c r="K9" s="116">
        <v>669491.53</v>
      </c>
      <c r="L9" s="116">
        <v>940400</v>
      </c>
      <c r="M9" s="116">
        <v>2099537.97</v>
      </c>
      <c r="N9" s="116">
        <v>486900</v>
      </c>
      <c r="O9" s="116">
        <v>636954.91</v>
      </c>
      <c r="P9" s="116">
        <v>12800</v>
      </c>
      <c r="Q9" s="116"/>
      <c r="R9" s="116">
        <v>10800</v>
      </c>
      <c r="S9" s="116">
        <v>16404.5</v>
      </c>
      <c r="T9" s="116">
        <v>10800</v>
      </c>
      <c r="U9" s="116">
        <v>16404.5</v>
      </c>
      <c r="V9" s="116">
        <v>10270</v>
      </c>
      <c r="W9" s="116">
        <v>14000</v>
      </c>
      <c r="X9" s="116"/>
      <c r="Y9" s="116"/>
      <c r="Z9" s="116"/>
      <c r="AA9" s="116"/>
      <c r="AB9" s="116"/>
      <c r="AC9" s="116"/>
      <c r="AD9" s="116"/>
      <c r="AE9" s="116"/>
      <c r="AF9" s="116">
        <v>10270</v>
      </c>
      <c r="AG9" s="116">
        <v>14000</v>
      </c>
      <c r="AH9" s="116"/>
      <c r="AI9" s="116"/>
      <c r="AJ9" s="116"/>
      <c r="AK9" s="116"/>
      <c r="AL9" s="116">
        <v>10100</v>
      </c>
      <c r="AM9" s="116">
        <v>14000</v>
      </c>
      <c r="AN9" s="116">
        <v>170</v>
      </c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>
        <v>63950</v>
      </c>
      <c r="CS9" s="116">
        <v>200993.54</v>
      </c>
      <c r="CT9" s="116">
        <v>0</v>
      </c>
      <c r="CU9" s="116">
        <v>1074</v>
      </c>
      <c r="CV9" s="116">
        <v>0</v>
      </c>
      <c r="CW9" s="116">
        <v>1074</v>
      </c>
      <c r="CX9" s="116">
        <v>0</v>
      </c>
      <c r="CY9" s="116">
        <v>1074</v>
      </c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>
        <v>46700</v>
      </c>
      <c r="DM9" s="116">
        <v>52868.03</v>
      </c>
      <c r="DN9" s="116">
        <v>42200</v>
      </c>
      <c r="DO9" s="116">
        <v>50080</v>
      </c>
      <c r="DP9" s="116">
        <v>15950</v>
      </c>
      <c r="DQ9" s="116">
        <v>8810</v>
      </c>
      <c r="DR9" s="116"/>
      <c r="DS9" s="116"/>
      <c r="DT9" s="116">
        <v>26250</v>
      </c>
      <c r="DU9" s="116">
        <v>40110</v>
      </c>
      <c r="DV9" s="116"/>
      <c r="DW9" s="116">
        <v>1160</v>
      </c>
      <c r="DX9" s="116">
        <v>4500</v>
      </c>
      <c r="DY9" s="116">
        <v>2788.03</v>
      </c>
      <c r="DZ9" s="116">
        <v>4500</v>
      </c>
      <c r="EA9" s="116">
        <v>2788.03</v>
      </c>
      <c r="EB9" s="116"/>
      <c r="EC9" s="116"/>
      <c r="ED9" s="116"/>
      <c r="EE9" s="116"/>
      <c r="EF9" s="116"/>
      <c r="EG9" s="116"/>
      <c r="EH9" s="116"/>
      <c r="EI9" s="116"/>
      <c r="EJ9" s="116">
        <v>17250</v>
      </c>
      <c r="EK9" s="116">
        <v>147051.51</v>
      </c>
      <c r="EL9" s="116">
        <v>17250</v>
      </c>
      <c r="EM9" s="116">
        <v>147051.51</v>
      </c>
      <c r="EN9" s="116">
        <v>17250</v>
      </c>
      <c r="EO9" s="116">
        <v>147051.51</v>
      </c>
      <c r="EP9" s="116">
        <v>93334003</v>
      </c>
      <c r="EQ9" s="116">
        <v>77080777.22</v>
      </c>
      <c r="ER9" s="116">
        <v>93334003</v>
      </c>
      <c r="ES9" s="116">
        <v>77080777.22</v>
      </c>
      <c r="ET9" s="116">
        <v>1082000</v>
      </c>
      <c r="EU9" s="116">
        <v>901666.66</v>
      </c>
      <c r="EV9" s="116">
        <v>1082000</v>
      </c>
      <c r="EW9" s="116">
        <v>901666.66</v>
      </c>
      <c r="EX9" s="116">
        <v>29704700</v>
      </c>
      <c r="EY9" s="116">
        <v>29704700</v>
      </c>
      <c r="EZ9" s="116">
        <v>20661800</v>
      </c>
      <c r="FA9" s="116">
        <v>20661800</v>
      </c>
      <c r="FB9" s="116">
        <v>9042900</v>
      </c>
      <c r="FC9" s="116">
        <v>9042900</v>
      </c>
      <c r="FD9" s="116">
        <v>2820208</v>
      </c>
      <c r="FE9" s="116">
        <v>2820208</v>
      </c>
      <c r="FF9" s="116">
        <v>2820208</v>
      </c>
      <c r="FG9" s="116">
        <v>2820208</v>
      </c>
      <c r="FH9" s="116">
        <v>59727095</v>
      </c>
      <c r="FI9" s="116">
        <v>43654202.56</v>
      </c>
      <c r="FJ9" s="116">
        <v>40868173</v>
      </c>
      <c r="FK9" s="116">
        <v>25628673</v>
      </c>
      <c r="FL9" s="116">
        <v>413608</v>
      </c>
      <c r="FM9" s="116">
        <v>360950.24</v>
      </c>
      <c r="FN9" s="116">
        <v>14383437</v>
      </c>
      <c r="FO9" s="116">
        <v>14383437</v>
      </c>
      <c r="FP9" s="116">
        <v>521832</v>
      </c>
      <c r="FQ9" s="116">
        <v>521797.32</v>
      </c>
      <c r="FR9" s="116">
        <v>346918</v>
      </c>
      <c r="FS9" s="116">
        <v>346918</v>
      </c>
      <c r="FT9" s="116">
        <v>107872</v>
      </c>
      <c r="FU9" s="116">
        <v>107872</v>
      </c>
      <c r="FV9" s="116">
        <v>2082035</v>
      </c>
      <c r="FW9" s="116">
        <v>1701335</v>
      </c>
      <c r="FX9" s="116">
        <v>364400</v>
      </c>
      <c r="FY9" s="116">
        <v>364400</v>
      </c>
      <c r="FZ9" s="116">
        <v>0</v>
      </c>
      <c r="GA9" s="116"/>
      <c r="GB9" s="116">
        <v>638820</v>
      </c>
      <c r="GC9" s="116">
        <v>238820</v>
      </c>
      <c r="GD9" s="116">
        <v>28753217</v>
      </c>
      <c r="GE9" s="116">
        <v>28927154.27</v>
      </c>
      <c r="GF9" s="116">
        <v>122087220</v>
      </c>
      <c r="GG9" s="116">
        <v>106007931.49</v>
      </c>
      <c r="GH9" s="110">
        <f>GG9-GF9</f>
        <v>-16079288.510000005</v>
      </c>
      <c r="GI9" s="121">
        <f>GG9/GF9*100</f>
        <v>86.82967102535383</v>
      </c>
    </row>
    <row r="10" spans="1:191" ht="12.75">
      <c r="A10" s="116" t="s">
        <v>60</v>
      </c>
      <c r="B10" s="116">
        <v>3845100</v>
      </c>
      <c r="C10" s="116">
        <v>4916060.29</v>
      </c>
      <c r="D10" s="116">
        <v>0</v>
      </c>
      <c r="E10" s="116">
        <v>5518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>
        <v>0</v>
      </c>
      <c r="S10" s="116">
        <v>5518</v>
      </c>
      <c r="T10" s="116">
        <v>0</v>
      </c>
      <c r="U10" s="116">
        <v>5518</v>
      </c>
      <c r="V10" s="116">
        <v>26900</v>
      </c>
      <c r="W10" s="116">
        <v>67656.05</v>
      </c>
      <c r="X10" s="116">
        <v>26900</v>
      </c>
      <c r="Y10" s="116">
        <v>64910.96</v>
      </c>
      <c r="Z10" s="116">
        <v>26900</v>
      </c>
      <c r="AA10" s="116">
        <v>64910.96</v>
      </c>
      <c r="AB10" s="116"/>
      <c r="AC10" s="116"/>
      <c r="AD10" s="116"/>
      <c r="AE10" s="116"/>
      <c r="AF10" s="116"/>
      <c r="AG10" s="116">
        <v>2745.09</v>
      </c>
      <c r="AH10" s="116"/>
      <c r="AI10" s="116">
        <v>2745.09</v>
      </c>
      <c r="AJ10" s="116"/>
      <c r="AK10" s="116"/>
      <c r="AL10" s="116"/>
      <c r="AM10" s="116"/>
      <c r="AN10" s="116"/>
      <c r="AO10" s="116"/>
      <c r="AP10" s="116">
        <v>588000</v>
      </c>
      <c r="AQ10" s="116">
        <v>355091.53</v>
      </c>
      <c r="AR10" s="116">
        <v>0</v>
      </c>
      <c r="AS10" s="116"/>
      <c r="AT10" s="116">
        <v>0</v>
      </c>
      <c r="AU10" s="116"/>
      <c r="AV10" s="116">
        <v>0</v>
      </c>
      <c r="AW10" s="116"/>
      <c r="AX10" s="116">
        <v>0</v>
      </c>
      <c r="AY10" s="116"/>
      <c r="AZ10" s="116">
        <v>588000</v>
      </c>
      <c r="BA10" s="116">
        <v>355091.53</v>
      </c>
      <c r="BB10" s="116">
        <v>3230200</v>
      </c>
      <c r="BC10" s="116">
        <v>4487794.71</v>
      </c>
      <c r="BD10" s="116">
        <v>1246200</v>
      </c>
      <c r="BE10" s="116">
        <v>1112914.05</v>
      </c>
      <c r="BF10" s="116">
        <v>0</v>
      </c>
      <c r="BG10" s="116">
        <v>176.79</v>
      </c>
      <c r="BH10" s="116">
        <v>46200</v>
      </c>
      <c r="BI10" s="116">
        <v>-8123.12</v>
      </c>
      <c r="BJ10" s="116">
        <v>55000</v>
      </c>
      <c r="BK10" s="116">
        <v>8226.25</v>
      </c>
      <c r="BL10" s="116">
        <v>100000</v>
      </c>
      <c r="BM10" s="116">
        <v>234724.04</v>
      </c>
      <c r="BN10" s="116">
        <v>200000</v>
      </c>
      <c r="BO10" s="116">
        <v>324767.81</v>
      </c>
      <c r="BP10" s="116">
        <v>700000</v>
      </c>
      <c r="BQ10" s="116">
        <v>461870.33</v>
      </c>
      <c r="BR10" s="116">
        <v>60000</v>
      </c>
      <c r="BS10" s="116">
        <v>8134.94</v>
      </c>
      <c r="BT10" s="116">
        <v>75000</v>
      </c>
      <c r="BU10" s="116">
        <v>76887.01</v>
      </c>
      <c r="BV10" s="116">
        <v>10000</v>
      </c>
      <c r="BW10" s="116"/>
      <c r="BX10" s="116">
        <v>0</v>
      </c>
      <c r="BY10" s="116">
        <v>6250</v>
      </c>
      <c r="BZ10" s="116"/>
      <c r="CA10" s="116">
        <v>170</v>
      </c>
      <c r="CB10" s="116"/>
      <c r="CC10" s="116">
        <v>170</v>
      </c>
      <c r="CD10" s="116"/>
      <c r="CE10" s="116">
        <v>51</v>
      </c>
      <c r="CF10" s="116"/>
      <c r="CG10" s="116">
        <v>51</v>
      </c>
      <c r="CH10" s="116">
        <v>1984000</v>
      </c>
      <c r="CI10" s="116">
        <v>3374659.66</v>
      </c>
      <c r="CJ10" s="116"/>
      <c r="CK10" s="116"/>
      <c r="CL10" s="116">
        <v>380000</v>
      </c>
      <c r="CM10" s="116">
        <v>755888.48</v>
      </c>
      <c r="CN10" s="116">
        <v>1550000</v>
      </c>
      <c r="CO10" s="116">
        <v>2568441.72</v>
      </c>
      <c r="CP10" s="116">
        <v>54000</v>
      </c>
      <c r="CQ10" s="116">
        <v>50329.46</v>
      </c>
      <c r="CR10" s="116">
        <v>135600</v>
      </c>
      <c r="CS10" s="116">
        <v>216696.5</v>
      </c>
      <c r="CT10" s="116">
        <v>6000</v>
      </c>
      <c r="CU10" s="116">
        <v>34676.52</v>
      </c>
      <c r="CV10" s="116">
        <v>4000</v>
      </c>
      <c r="CW10" s="116"/>
      <c r="CX10" s="116">
        <v>4000</v>
      </c>
      <c r="CY10" s="116"/>
      <c r="CZ10" s="116">
        <v>2000</v>
      </c>
      <c r="DA10" s="116">
        <v>34676.52</v>
      </c>
      <c r="DB10" s="116"/>
      <c r="DC10" s="116"/>
      <c r="DD10" s="116"/>
      <c r="DE10" s="116">
        <v>1</v>
      </c>
      <c r="DF10" s="116">
        <v>2000</v>
      </c>
      <c r="DG10" s="116">
        <v>8551</v>
      </c>
      <c r="DH10" s="116"/>
      <c r="DI10" s="116">
        <v>17000</v>
      </c>
      <c r="DJ10" s="116"/>
      <c r="DK10" s="116">
        <v>9124.52</v>
      </c>
      <c r="DL10" s="116">
        <v>89600</v>
      </c>
      <c r="DM10" s="116">
        <v>182019.98</v>
      </c>
      <c r="DN10" s="116">
        <v>80000</v>
      </c>
      <c r="DO10" s="116">
        <v>170524.17</v>
      </c>
      <c r="DP10" s="116"/>
      <c r="DQ10" s="116"/>
      <c r="DR10" s="116">
        <v>80000</v>
      </c>
      <c r="DS10" s="116">
        <v>170524.17</v>
      </c>
      <c r="DT10" s="116"/>
      <c r="DU10" s="116"/>
      <c r="DV10" s="116"/>
      <c r="DW10" s="116"/>
      <c r="DX10" s="116">
        <v>3000</v>
      </c>
      <c r="DY10" s="116">
        <v>596.99</v>
      </c>
      <c r="DZ10" s="116">
        <v>3000</v>
      </c>
      <c r="EA10" s="116">
        <v>596.99</v>
      </c>
      <c r="EB10" s="116">
        <v>6600</v>
      </c>
      <c r="EC10" s="116">
        <v>10898.82</v>
      </c>
      <c r="ED10" s="116">
        <v>5000</v>
      </c>
      <c r="EE10" s="116">
        <v>8374.32</v>
      </c>
      <c r="EF10" s="116"/>
      <c r="EG10" s="116"/>
      <c r="EH10" s="116">
        <v>1600</v>
      </c>
      <c r="EI10" s="116">
        <v>2524.5</v>
      </c>
      <c r="EJ10" s="116">
        <v>40000</v>
      </c>
      <c r="EK10" s="116"/>
      <c r="EL10" s="116">
        <v>40000</v>
      </c>
      <c r="EM10" s="116"/>
      <c r="EN10" s="116">
        <v>40000</v>
      </c>
      <c r="EO10" s="116"/>
      <c r="EP10" s="116">
        <v>3727953</v>
      </c>
      <c r="EQ10" s="116">
        <v>3727953</v>
      </c>
      <c r="ER10" s="116">
        <v>3727953</v>
      </c>
      <c r="ES10" s="116">
        <v>3727953</v>
      </c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>
        <v>3727953</v>
      </c>
      <c r="FI10" s="116">
        <v>3727953</v>
      </c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>
        <v>0</v>
      </c>
      <c r="GA10" s="116"/>
      <c r="GB10" s="116">
        <v>3727953</v>
      </c>
      <c r="GC10" s="116">
        <v>3727953</v>
      </c>
      <c r="GD10" s="116">
        <v>3980700</v>
      </c>
      <c r="GE10" s="116">
        <v>5132756.79</v>
      </c>
      <c r="GF10" s="116">
        <v>7708653</v>
      </c>
      <c r="GG10" s="116">
        <v>8860709.79</v>
      </c>
      <c r="GH10" s="110">
        <f aca="true" t="shared" si="0" ref="GH10:GH22">GG10-GF10</f>
        <v>1152056.789999999</v>
      </c>
      <c r="GI10" s="121">
        <f aca="true" t="shared" si="1" ref="GI10:GI22">GG10/GF10*100</f>
        <v>114.9449818275644</v>
      </c>
    </row>
    <row r="11" spans="1:191" ht="12.75">
      <c r="A11" s="116" t="s">
        <v>61</v>
      </c>
      <c r="B11" s="116">
        <v>1105110</v>
      </c>
      <c r="C11" s="116">
        <v>915657.93</v>
      </c>
      <c r="D11" s="116">
        <v>5149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>
        <v>5149</v>
      </c>
      <c r="S11" s="116"/>
      <c r="T11" s="116">
        <v>5149</v>
      </c>
      <c r="U11" s="116"/>
      <c r="V11" s="116"/>
      <c r="W11" s="116">
        <v>340.88</v>
      </c>
      <c r="X11" s="116"/>
      <c r="Y11" s="116"/>
      <c r="Z11" s="116"/>
      <c r="AA11" s="116"/>
      <c r="AB11" s="116"/>
      <c r="AC11" s="116"/>
      <c r="AD11" s="116"/>
      <c r="AE11" s="116"/>
      <c r="AF11" s="116"/>
      <c r="AG11" s="116">
        <v>340.88</v>
      </c>
      <c r="AH11" s="116"/>
      <c r="AI11" s="116">
        <v>340.88</v>
      </c>
      <c r="AJ11" s="116"/>
      <c r="AK11" s="116"/>
      <c r="AL11" s="116"/>
      <c r="AM11" s="116"/>
      <c r="AN11" s="116"/>
      <c r="AO11" s="116"/>
      <c r="AP11" s="116">
        <v>37242</v>
      </c>
      <c r="AQ11" s="116">
        <v>15845</v>
      </c>
      <c r="AR11" s="116">
        <v>0</v>
      </c>
      <c r="AS11" s="116"/>
      <c r="AT11" s="116">
        <v>0</v>
      </c>
      <c r="AU11" s="116"/>
      <c r="AV11" s="116">
        <v>0</v>
      </c>
      <c r="AW11" s="116"/>
      <c r="AX11" s="116">
        <v>0</v>
      </c>
      <c r="AY11" s="116"/>
      <c r="AZ11" s="116">
        <v>37242</v>
      </c>
      <c r="BA11" s="116">
        <v>15845</v>
      </c>
      <c r="BB11" s="116">
        <v>1062719</v>
      </c>
      <c r="BC11" s="116">
        <v>899472.05</v>
      </c>
      <c r="BD11" s="116">
        <v>161596</v>
      </c>
      <c r="BE11" s="116">
        <v>94631.1</v>
      </c>
      <c r="BF11" s="116">
        <v>197</v>
      </c>
      <c r="BG11" s="116">
        <v>228.8</v>
      </c>
      <c r="BH11" s="116">
        <v>908</v>
      </c>
      <c r="BI11" s="116">
        <v>102.8</v>
      </c>
      <c r="BJ11" s="116">
        <v>21207</v>
      </c>
      <c r="BK11" s="116">
        <v>-709.3</v>
      </c>
      <c r="BL11" s="116">
        <v>3524</v>
      </c>
      <c r="BM11" s="116">
        <v>8494.63</v>
      </c>
      <c r="BN11" s="116">
        <v>41914</v>
      </c>
      <c r="BO11" s="116">
        <v>29909.5</v>
      </c>
      <c r="BP11" s="116">
        <v>53071</v>
      </c>
      <c r="BQ11" s="116">
        <v>7741.75</v>
      </c>
      <c r="BR11" s="116">
        <v>9156</v>
      </c>
      <c r="BS11" s="116">
        <v>6894.21</v>
      </c>
      <c r="BT11" s="116">
        <v>31619</v>
      </c>
      <c r="BU11" s="116">
        <v>41968.71</v>
      </c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>
        <v>901123</v>
      </c>
      <c r="CI11" s="116">
        <v>804840.95</v>
      </c>
      <c r="CJ11" s="116"/>
      <c r="CK11" s="116"/>
      <c r="CL11" s="116">
        <v>33797</v>
      </c>
      <c r="CM11" s="116">
        <v>9386.25</v>
      </c>
      <c r="CN11" s="116">
        <v>638013</v>
      </c>
      <c r="CO11" s="116">
        <v>668569.37</v>
      </c>
      <c r="CP11" s="116">
        <v>229313</v>
      </c>
      <c r="CQ11" s="116">
        <v>126885.33</v>
      </c>
      <c r="CR11" s="116">
        <v>18893</v>
      </c>
      <c r="CS11" s="116">
        <v>26812.97</v>
      </c>
      <c r="CT11" s="116">
        <v>0</v>
      </c>
      <c r="CU11" s="116">
        <v>11010</v>
      </c>
      <c r="CV11" s="116"/>
      <c r="CW11" s="116"/>
      <c r="CX11" s="116"/>
      <c r="CY11" s="116"/>
      <c r="CZ11" s="116">
        <v>0</v>
      </c>
      <c r="DA11" s="116">
        <v>11010</v>
      </c>
      <c r="DB11" s="116"/>
      <c r="DC11" s="116"/>
      <c r="DD11" s="116"/>
      <c r="DE11" s="116"/>
      <c r="DF11" s="116">
        <v>0</v>
      </c>
      <c r="DG11" s="116">
        <v>510</v>
      </c>
      <c r="DH11" s="116"/>
      <c r="DI11" s="116">
        <v>10000</v>
      </c>
      <c r="DJ11" s="116">
        <v>0</v>
      </c>
      <c r="DK11" s="116">
        <v>500</v>
      </c>
      <c r="DL11" s="116">
        <v>18893</v>
      </c>
      <c r="DM11" s="116">
        <v>15036.1</v>
      </c>
      <c r="DN11" s="116">
        <v>16217</v>
      </c>
      <c r="DO11" s="116">
        <v>12468.32</v>
      </c>
      <c r="DP11" s="116"/>
      <c r="DQ11" s="116"/>
      <c r="DR11" s="116">
        <v>777</v>
      </c>
      <c r="DS11" s="116">
        <v>390.32</v>
      </c>
      <c r="DT11" s="116">
        <v>15440</v>
      </c>
      <c r="DU11" s="116">
        <v>12078</v>
      </c>
      <c r="DV11" s="116"/>
      <c r="DW11" s="116"/>
      <c r="DX11" s="116">
        <v>2380</v>
      </c>
      <c r="DY11" s="116">
        <v>2219.58</v>
      </c>
      <c r="DZ11" s="116">
        <v>2380</v>
      </c>
      <c r="EA11" s="116">
        <v>2219.58</v>
      </c>
      <c r="EB11" s="116">
        <v>296</v>
      </c>
      <c r="EC11" s="116">
        <v>348.2</v>
      </c>
      <c r="ED11" s="116">
        <v>143</v>
      </c>
      <c r="EE11" s="116">
        <v>110.2</v>
      </c>
      <c r="EF11" s="116"/>
      <c r="EG11" s="116"/>
      <c r="EH11" s="116">
        <v>153</v>
      </c>
      <c r="EI11" s="116">
        <v>238</v>
      </c>
      <c r="EJ11" s="116"/>
      <c r="EK11" s="116">
        <v>766.87</v>
      </c>
      <c r="EL11" s="116"/>
      <c r="EM11" s="116">
        <v>766.87</v>
      </c>
      <c r="EN11" s="116"/>
      <c r="EO11" s="116">
        <v>766.87</v>
      </c>
      <c r="EP11" s="116">
        <v>925942</v>
      </c>
      <c r="EQ11" s="116">
        <v>925942</v>
      </c>
      <c r="ER11" s="116">
        <v>925942</v>
      </c>
      <c r="ES11" s="116">
        <v>925942</v>
      </c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>
        <v>925942</v>
      </c>
      <c r="FI11" s="116">
        <v>925942</v>
      </c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>
        <v>925942</v>
      </c>
      <c r="GC11" s="116">
        <v>925942</v>
      </c>
      <c r="GD11" s="116">
        <v>1124003</v>
      </c>
      <c r="GE11" s="116">
        <v>942470.9</v>
      </c>
      <c r="GF11" s="116">
        <v>2049945</v>
      </c>
      <c r="GG11" s="116">
        <v>1868412.9</v>
      </c>
      <c r="GH11" s="110">
        <f t="shared" si="0"/>
        <v>-181532.1000000001</v>
      </c>
      <c r="GI11" s="121">
        <f t="shared" si="1"/>
        <v>91.1445380241909</v>
      </c>
    </row>
    <row r="12" spans="1:191" ht="12.75">
      <c r="A12" s="116" t="s">
        <v>62</v>
      </c>
      <c r="B12" s="116">
        <v>1021700</v>
      </c>
      <c r="C12" s="116">
        <v>1071484.12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>
        <v>233.12</v>
      </c>
      <c r="X12" s="116"/>
      <c r="Y12" s="116"/>
      <c r="Z12" s="116"/>
      <c r="AA12" s="116"/>
      <c r="AB12" s="116"/>
      <c r="AC12" s="116"/>
      <c r="AD12" s="116"/>
      <c r="AE12" s="116"/>
      <c r="AF12" s="116"/>
      <c r="AG12" s="116">
        <v>233.12</v>
      </c>
      <c r="AH12" s="116"/>
      <c r="AI12" s="116">
        <v>233.12</v>
      </c>
      <c r="AJ12" s="116"/>
      <c r="AK12" s="116"/>
      <c r="AL12" s="116"/>
      <c r="AM12" s="116"/>
      <c r="AN12" s="116"/>
      <c r="AO12" s="116"/>
      <c r="AP12" s="116">
        <v>701200</v>
      </c>
      <c r="AQ12" s="116">
        <v>373147.85</v>
      </c>
      <c r="AR12" s="116">
        <v>200</v>
      </c>
      <c r="AS12" s="116"/>
      <c r="AT12" s="116">
        <v>200</v>
      </c>
      <c r="AU12" s="116"/>
      <c r="AV12" s="116">
        <v>1000</v>
      </c>
      <c r="AW12" s="116"/>
      <c r="AX12" s="116">
        <v>1000</v>
      </c>
      <c r="AY12" s="116"/>
      <c r="AZ12" s="116">
        <v>700000</v>
      </c>
      <c r="BA12" s="116">
        <v>373147.85</v>
      </c>
      <c r="BB12" s="116">
        <v>320500</v>
      </c>
      <c r="BC12" s="116">
        <v>698103.15</v>
      </c>
      <c r="BD12" s="116">
        <v>123500</v>
      </c>
      <c r="BE12" s="116">
        <v>207013.49</v>
      </c>
      <c r="BF12" s="116">
        <v>200</v>
      </c>
      <c r="BG12" s="116">
        <v>763.66</v>
      </c>
      <c r="BH12" s="116">
        <v>800</v>
      </c>
      <c r="BI12" s="116">
        <v>13242.23</v>
      </c>
      <c r="BJ12" s="116">
        <v>8500</v>
      </c>
      <c r="BK12" s="116">
        <v>-840.17</v>
      </c>
      <c r="BL12" s="116">
        <v>3000</v>
      </c>
      <c r="BM12" s="116">
        <v>17037.45</v>
      </c>
      <c r="BN12" s="116">
        <v>34500</v>
      </c>
      <c r="BO12" s="116">
        <v>28250.58</v>
      </c>
      <c r="BP12" s="116">
        <v>66000</v>
      </c>
      <c r="BQ12" s="116">
        <v>112596.48</v>
      </c>
      <c r="BR12" s="116">
        <v>5000</v>
      </c>
      <c r="BS12" s="116">
        <v>3073.3</v>
      </c>
      <c r="BT12" s="116">
        <v>5500</v>
      </c>
      <c r="BU12" s="116">
        <v>5806.63</v>
      </c>
      <c r="BV12" s="116"/>
      <c r="BW12" s="116"/>
      <c r="BX12" s="116"/>
      <c r="BY12" s="116">
        <v>27083.33</v>
      </c>
      <c r="BZ12" s="116"/>
      <c r="CA12" s="116"/>
      <c r="CB12" s="116"/>
      <c r="CC12" s="116"/>
      <c r="CD12" s="116"/>
      <c r="CE12" s="116"/>
      <c r="CF12" s="116"/>
      <c r="CG12" s="116"/>
      <c r="CH12" s="116">
        <v>197000</v>
      </c>
      <c r="CI12" s="116">
        <v>491089.66</v>
      </c>
      <c r="CJ12" s="116"/>
      <c r="CK12" s="116"/>
      <c r="CL12" s="116">
        <v>7000</v>
      </c>
      <c r="CM12" s="116">
        <v>104640.5</v>
      </c>
      <c r="CN12" s="116">
        <v>170000</v>
      </c>
      <c r="CO12" s="116">
        <v>238221.32</v>
      </c>
      <c r="CP12" s="116">
        <v>20000</v>
      </c>
      <c r="CQ12" s="116">
        <v>148227.84</v>
      </c>
      <c r="CR12" s="116">
        <v>5130</v>
      </c>
      <c r="CS12" s="116">
        <v>13499.25</v>
      </c>
      <c r="CT12" s="116">
        <v>170</v>
      </c>
      <c r="CU12" s="116">
        <v>221</v>
      </c>
      <c r="CV12" s="116"/>
      <c r="CW12" s="116"/>
      <c r="CX12" s="116"/>
      <c r="CY12" s="116"/>
      <c r="CZ12" s="116">
        <v>170</v>
      </c>
      <c r="DA12" s="116">
        <v>221</v>
      </c>
      <c r="DB12" s="116"/>
      <c r="DC12" s="116"/>
      <c r="DD12" s="116"/>
      <c r="DE12" s="116"/>
      <c r="DF12" s="116">
        <v>170</v>
      </c>
      <c r="DG12" s="116">
        <v>221</v>
      </c>
      <c r="DH12" s="116"/>
      <c r="DI12" s="116"/>
      <c r="DJ12" s="116"/>
      <c r="DK12" s="116"/>
      <c r="DL12" s="116">
        <v>4960</v>
      </c>
      <c r="DM12" s="116">
        <v>8290.79</v>
      </c>
      <c r="DN12" s="116">
        <v>500</v>
      </c>
      <c r="DO12" s="116">
        <v>571.2</v>
      </c>
      <c r="DP12" s="116"/>
      <c r="DQ12" s="116"/>
      <c r="DR12" s="116">
        <v>500</v>
      </c>
      <c r="DS12" s="116">
        <v>571.2</v>
      </c>
      <c r="DT12" s="116"/>
      <c r="DU12" s="116"/>
      <c r="DV12" s="116"/>
      <c r="DW12" s="116"/>
      <c r="DX12" s="116">
        <v>4160</v>
      </c>
      <c r="DY12" s="116">
        <v>7265.86</v>
      </c>
      <c r="DZ12" s="116">
        <v>4160</v>
      </c>
      <c r="EA12" s="116">
        <v>7265.86</v>
      </c>
      <c r="EB12" s="116">
        <v>300</v>
      </c>
      <c r="EC12" s="116">
        <v>453.73</v>
      </c>
      <c r="ED12" s="116">
        <v>300</v>
      </c>
      <c r="EE12" s="116">
        <v>11.73</v>
      </c>
      <c r="EF12" s="116"/>
      <c r="EG12" s="116"/>
      <c r="EH12" s="116"/>
      <c r="EI12" s="116">
        <v>442</v>
      </c>
      <c r="EJ12" s="116"/>
      <c r="EK12" s="116">
        <v>4987.46</v>
      </c>
      <c r="EL12" s="116"/>
      <c r="EM12" s="116">
        <v>4987.46</v>
      </c>
      <c r="EN12" s="116"/>
      <c r="EO12" s="116">
        <v>4987.46</v>
      </c>
      <c r="EP12" s="116">
        <v>757284</v>
      </c>
      <c r="EQ12" s="116">
        <v>757284</v>
      </c>
      <c r="ER12" s="116">
        <v>757284</v>
      </c>
      <c r="ES12" s="116">
        <v>757284</v>
      </c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>
        <v>757284</v>
      </c>
      <c r="FI12" s="116">
        <v>757284</v>
      </c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>
        <v>757284</v>
      </c>
      <c r="GC12" s="116">
        <v>757284</v>
      </c>
      <c r="GD12" s="116">
        <v>1026830</v>
      </c>
      <c r="GE12" s="116">
        <v>1084983.37</v>
      </c>
      <c r="GF12" s="116">
        <v>1784114</v>
      </c>
      <c r="GG12" s="116">
        <v>1842267.37</v>
      </c>
      <c r="GH12" s="110">
        <f t="shared" si="0"/>
        <v>58153.37000000011</v>
      </c>
      <c r="GI12" s="121">
        <f t="shared" si="1"/>
        <v>103.25950976226856</v>
      </c>
    </row>
    <row r="13" spans="1:191" ht="12.75">
      <c r="A13" s="116" t="s">
        <v>63</v>
      </c>
      <c r="B13" s="116">
        <v>1103155</v>
      </c>
      <c r="C13" s="116">
        <v>1257552.49</v>
      </c>
      <c r="D13" s="116">
        <v>0</v>
      </c>
      <c r="E13" s="116">
        <v>170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>
        <v>0</v>
      </c>
      <c r="S13" s="116">
        <v>170</v>
      </c>
      <c r="T13" s="116">
        <v>0</v>
      </c>
      <c r="U13" s="116">
        <v>170</v>
      </c>
      <c r="V13" s="116">
        <v>700</v>
      </c>
      <c r="W13" s="116">
        <v>14003.98</v>
      </c>
      <c r="X13" s="116">
        <v>500</v>
      </c>
      <c r="Y13" s="116">
        <v>429</v>
      </c>
      <c r="Z13" s="116">
        <v>500</v>
      </c>
      <c r="AA13" s="116">
        <v>429</v>
      </c>
      <c r="AB13" s="116"/>
      <c r="AC13" s="116">
        <v>32.26</v>
      </c>
      <c r="AD13" s="116"/>
      <c r="AE13" s="116">
        <v>32.26</v>
      </c>
      <c r="AF13" s="116">
        <v>200</v>
      </c>
      <c r="AG13" s="116">
        <v>13542.72</v>
      </c>
      <c r="AH13" s="116"/>
      <c r="AI13" s="116">
        <v>1026.17</v>
      </c>
      <c r="AJ13" s="116">
        <v>200</v>
      </c>
      <c r="AK13" s="116">
        <v>12516.55</v>
      </c>
      <c r="AL13" s="116"/>
      <c r="AM13" s="116"/>
      <c r="AN13" s="116"/>
      <c r="AO13" s="116"/>
      <c r="AP13" s="116">
        <v>114000</v>
      </c>
      <c r="AQ13" s="116">
        <v>32636.75</v>
      </c>
      <c r="AR13" s="116">
        <v>0</v>
      </c>
      <c r="AS13" s="116"/>
      <c r="AT13" s="116">
        <v>0</v>
      </c>
      <c r="AU13" s="116"/>
      <c r="AV13" s="116">
        <v>0</v>
      </c>
      <c r="AW13" s="116"/>
      <c r="AX13" s="116">
        <v>0</v>
      </c>
      <c r="AY13" s="116"/>
      <c r="AZ13" s="116">
        <v>114000</v>
      </c>
      <c r="BA13" s="116">
        <v>32636.75</v>
      </c>
      <c r="BB13" s="116">
        <v>988455</v>
      </c>
      <c r="BC13" s="116">
        <v>1210741.76</v>
      </c>
      <c r="BD13" s="116">
        <v>373900</v>
      </c>
      <c r="BE13" s="116">
        <v>344571.96</v>
      </c>
      <c r="BF13" s="116">
        <v>800</v>
      </c>
      <c r="BG13" s="116">
        <v>419.88</v>
      </c>
      <c r="BH13" s="116">
        <v>0</v>
      </c>
      <c r="BI13" s="116">
        <v>1815.33</v>
      </c>
      <c r="BJ13" s="116">
        <v>21500</v>
      </c>
      <c r="BK13" s="116">
        <v>35065.17</v>
      </c>
      <c r="BL13" s="116">
        <v>38000</v>
      </c>
      <c r="BM13" s="116">
        <v>81891.17</v>
      </c>
      <c r="BN13" s="116">
        <v>111600</v>
      </c>
      <c r="BO13" s="116">
        <v>94217.91</v>
      </c>
      <c r="BP13" s="116">
        <v>150000</v>
      </c>
      <c r="BQ13" s="116">
        <v>101580.65</v>
      </c>
      <c r="BR13" s="116">
        <v>12000</v>
      </c>
      <c r="BS13" s="116">
        <v>18906.36</v>
      </c>
      <c r="BT13" s="116">
        <v>40000</v>
      </c>
      <c r="BU13" s="116">
        <v>10675.49</v>
      </c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>
        <v>614555</v>
      </c>
      <c r="CI13" s="116">
        <v>866169.8</v>
      </c>
      <c r="CJ13" s="116"/>
      <c r="CK13" s="116"/>
      <c r="CL13" s="116">
        <v>41000</v>
      </c>
      <c r="CM13" s="116">
        <v>36955.83</v>
      </c>
      <c r="CN13" s="116">
        <v>550800</v>
      </c>
      <c r="CO13" s="116">
        <v>825258.16</v>
      </c>
      <c r="CP13" s="116">
        <v>22755</v>
      </c>
      <c r="CQ13" s="116">
        <v>3955.81</v>
      </c>
      <c r="CR13" s="116">
        <v>10748</v>
      </c>
      <c r="CS13" s="116">
        <v>7626.45</v>
      </c>
      <c r="CT13" s="116">
        <v>700</v>
      </c>
      <c r="CU13" s="116"/>
      <c r="CV13" s="116"/>
      <c r="CW13" s="116"/>
      <c r="CX13" s="116"/>
      <c r="CY13" s="116"/>
      <c r="CZ13" s="116">
        <v>700</v>
      </c>
      <c r="DA13" s="116"/>
      <c r="DB13" s="116"/>
      <c r="DC13" s="116"/>
      <c r="DD13" s="116"/>
      <c r="DE13" s="116"/>
      <c r="DF13" s="116">
        <v>700</v>
      </c>
      <c r="DG13" s="116"/>
      <c r="DH13" s="116"/>
      <c r="DI13" s="116"/>
      <c r="DJ13" s="116"/>
      <c r="DK13" s="116"/>
      <c r="DL13" s="116">
        <v>8898</v>
      </c>
      <c r="DM13" s="116">
        <v>6117.7</v>
      </c>
      <c r="DN13" s="116">
        <v>6930</v>
      </c>
      <c r="DO13" s="116">
        <v>5644.6</v>
      </c>
      <c r="DP13" s="116"/>
      <c r="DQ13" s="116"/>
      <c r="DR13" s="116">
        <v>1100</v>
      </c>
      <c r="DS13" s="116">
        <v>992.6</v>
      </c>
      <c r="DT13" s="116">
        <v>5830</v>
      </c>
      <c r="DU13" s="116">
        <v>4652</v>
      </c>
      <c r="DV13" s="116"/>
      <c r="DW13" s="116"/>
      <c r="DX13" s="116">
        <v>1668</v>
      </c>
      <c r="DY13" s="116">
        <v>400</v>
      </c>
      <c r="DZ13" s="116">
        <v>1668</v>
      </c>
      <c r="EA13" s="116">
        <v>400</v>
      </c>
      <c r="EB13" s="116">
        <v>300</v>
      </c>
      <c r="EC13" s="116">
        <v>73.1</v>
      </c>
      <c r="ED13" s="116">
        <v>50</v>
      </c>
      <c r="EE13" s="116">
        <v>5.1</v>
      </c>
      <c r="EF13" s="116"/>
      <c r="EG13" s="116"/>
      <c r="EH13" s="116">
        <v>250</v>
      </c>
      <c r="EI13" s="116">
        <v>68</v>
      </c>
      <c r="EJ13" s="116">
        <v>1150</v>
      </c>
      <c r="EK13" s="116">
        <v>1508.75</v>
      </c>
      <c r="EL13" s="116">
        <v>1150</v>
      </c>
      <c r="EM13" s="116">
        <v>1508.75</v>
      </c>
      <c r="EN13" s="116">
        <v>1150</v>
      </c>
      <c r="EO13" s="116">
        <v>1508.75</v>
      </c>
      <c r="EP13" s="116">
        <v>1388044</v>
      </c>
      <c r="EQ13" s="116">
        <v>1388044</v>
      </c>
      <c r="ER13" s="116">
        <v>1388044</v>
      </c>
      <c r="ES13" s="116">
        <v>1388044</v>
      </c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>
        <v>1388044</v>
      </c>
      <c r="FI13" s="116">
        <v>1388044</v>
      </c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>
        <v>1388044</v>
      </c>
      <c r="GC13" s="116">
        <v>1388044</v>
      </c>
      <c r="GD13" s="116">
        <v>1113903</v>
      </c>
      <c r="GE13" s="116">
        <v>1265178.94</v>
      </c>
      <c r="GF13" s="116">
        <v>2501947</v>
      </c>
      <c r="GG13" s="116">
        <v>2653222.94</v>
      </c>
      <c r="GH13" s="110">
        <f t="shared" si="0"/>
        <v>151275.93999999994</v>
      </c>
      <c r="GI13" s="121">
        <f t="shared" si="1"/>
        <v>106.04632871919348</v>
      </c>
    </row>
    <row r="14" spans="1:191" ht="12.75">
      <c r="A14" s="116" t="s">
        <v>64</v>
      </c>
      <c r="B14" s="116">
        <v>217713</v>
      </c>
      <c r="C14" s="116">
        <v>278499.69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>
        <v>5800</v>
      </c>
      <c r="AQ14" s="116">
        <v>3844.5</v>
      </c>
      <c r="AR14" s="116"/>
      <c r="AS14" s="116"/>
      <c r="AT14" s="116"/>
      <c r="AU14" s="116"/>
      <c r="AV14" s="116"/>
      <c r="AW14" s="116"/>
      <c r="AX14" s="116"/>
      <c r="AY14" s="116"/>
      <c r="AZ14" s="116">
        <v>5800</v>
      </c>
      <c r="BA14" s="116">
        <v>3844.5</v>
      </c>
      <c r="BB14" s="116">
        <v>211913</v>
      </c>
      <c r="BC14" s="116">
        <v>274655.19</v>
      </c>
      <c r="BD14" s="116">
        <v>26550</v>
      </c>
      <c r="BE14" s="116">
        <v>60810.25</v>
      </c>
      <c r="BF14" s="116"/>
      <c r="BG14" s="116"/>
      <c r="BH14" s="116">
        <v>0</v>
      </c>
      <c r="BI14" s="116"/>
      <c r="BJ14" s="116">
        <v>1000</v>
      </c>
      <c r="BK14" s="116"/>
      <c r="BL14" s="116">
        <v>1350</v>
      </c>
      <c r="BM14" s="116">
        <v>1047.11</v>
      </c>
      <c r="BN14" s="116">
        <v>13400</v>
      </c>
      <c r="BO14" s="116">
        <v>6619.07</v>
      </c>
      <c r="BP14" s="116">
        <v>6500</v>
      </c>
      <c r="BQ14" s="116">
        <v>48291.07</v>
      </c>
      <c r="BR14" s="116">
        <v>3900</v>
      </c>
      <c r="BS14" s="116">
        <v>4532</v>
      </c>
      <c r="BT14" s="116">
        <v>400</v>
      </c>
      <c r="BU14" s="116">
        <v>321</v>
      </c>
      <c r="BV14" s="116">
        <v>0</v>
      </c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>
        <v>185363</v>
      </c>
      <c r="CI14" s="116">
        <v>213844.94</v>
      </c>
      <c r="CJ14" s="116"/>
      <c r="CK14" s="116"/>
      <c r="CL14" s="116">
        <v>44956</v>
      </c>
      <c r="CM14" s="116">
        <v>2205.9</v>
      </c>
      <c r="CN14" s="116">
        <v>113041</v>
      </c>
      <c r="CO14" s="116">
        <v>173803.93</v>
      </c>
      <c r="CP14" s="116">
        <v>27366</v>
      </c>
      <c r="CQ14" s="116">
        <v>37835.11</v>
      </c>
      <c r="CR14" s="116">
        <v>914</v>
      </c>
      <c r="CS14" s="116">
        <v>662.81</v>
      </c>
      <c r="CT14" s="116"/>
      <c r="CU14" s="116">
        <v>119</v>
      </c>
      <c r="CV14" s="116"/>
      <c r="CW14" s="116"/>
      <c r="CX14" s="116"/>
      <c r="CY14" s="116"/>
      <c r="CZ14" s="116"/>
      <c r="DA14" s="116">
        <v>119</v>
      </c>
      <c r="DB14" s="116"/>
      <c r="DC14" s="116"/>
      <c r="DD14" s="116"/>
      <c r="DE14" s="116"/>
      <c r="DF14" s="116"/>
      <c r="DG14" s="116">
        <v>119</v>
      </c>
      <c r="DH14" s="116"/>
      <c r="DI14" s="116"/>
      <c r="DJ14" s="116"/>
      <c r="DK14" s="116"/>
      <c r="DL14" s="116">
        <v>914</v>
      </c>
      <c r="DM14" s="116">
        <v>543.81</v>
      </c>
      <c r="DN14" s="116">
        <v>332</v>
      </c>
      <c r="DO14" s="116">
        <v>285.6</v>
      </c>
      <c r="DP14" s="116"/>
      <c r="DQ14" s="116"/>
      <c r="DR14" s="116">
        <v>332</v>
      </c>
      <c r="DS14" s="116">
        <v>285.6</v>
      </c>
      <c r="DT14" s="116"/>
      <c r="DU14" s="116"/>
      <c r="DV14" s="116"/>
      <c r="DW14" s="116"/>
      <c r="DX14" s="116">
        <v>416</v>
      </c>
      <c r="DY14" s="116">
        <v>1</v>
      </c>
      <c r="DZ14" s="116">
        <v>416</v>
      </c>
      <c r="EA14" s="116">
        <v>1</v>
      </c>
      <c r="EB14" s="116">
        <v>166</v>
      </c>
      <c r="EC14" s="116">
        <v>257.21</v>
      </c>
      <c r="ED14" s="116"/>
      <c r="EE14" s="116">
        <v>0.51</v>
      </c>
      <c r="EF14" s="116"/>
      <c r="EG14" s="116">
        <v>0.85</v>
      </c>
      <c r="EH14" s="116">
        <v>166</v>
      </c>
      <c r="EI14" s="116">
        <v>255.85</v>
      </c>
      <c r="EJ14" s="116"/>
      <c r="EK14" s="116"/>
      <c r="EL14" s="116"/>
      <c r="EM14" s="116"/>
      <c r="EN14" s="116"/>
      <c r="EO14" s="116"/>
      <c r="EP14" s="116">
        <v>486506</v>
      </c>
      <c r="EQ14" s="116">
        <v>486506</v>
      </c>
      <c r="ER14" s="116">
        <v>486506</v>
      </c>
      <c r="ES14" s="116">
        <v>486506</v>
      </c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>
        <v>486506</v>
      </c>
      <c r="FI14" s="116">
        <v>486506</v>
      </c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>
        <v>486506</v>
      </c>
      <c r="GC14" s="116">
        <v>486506</v>
      </c>
      <c r="GD14" s="116">
        <v>218627</v>
      </c>
      <c r="GE14" s="116">
        <v>279162.5</v>
      </c>
      <c r="GF14" s="116">
        <v>705133</v>
      </c>
      <c r="GG14" s="116">
        <v>765668.5</v>
      </c>
      <c r="GH14" s="110">
        <f t="shared" si="0"/>
        <v>60535.5</v>
      </c>
      <c r="GI14" s="121">
        <f t="shared" si="1"/>
        <v>108.5849761676166</v>
      </c>
    </row>
    <row r="15" spans="1:191" ht="12.75">
      <c r="A15" s="116" t="s">
        <v>65</v>
      </c>
      <c r="B15" s="116">
        <v>820961</v>
      </c>
      <c r="C15" s="116">
        <v>924560.82</v>
      </c>
      <c r="D15" s="116">
        <v>1200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>
        <v>1200</v>
      </c>
      <c r="S15" s="116"/>
      <c r="T15" s="116">
        <v>1200</v>
      </c>
      <c r="U15" s="116"/>
      <c r="V15" s="116"/>
      <c r="W15" s="116">
        <v>30.89</v>
      </c>
      <c r="X15" s="116"/>
      <c r="Y15" s="116"/>
      <c r="Z15" s="116"/>
      <c r="AA15" s="116"/>
      <c r="AB15" s="116"/>
      <c r="AC15" s="116"/>
      <c r="AD15" s="116"/>
      <c r="AE15" s="116"/>
      <c r="AF15" s="116"/>
      <c r="AG15" s="116">
        <v>30.89</v>
      </c>
      <c r="AH15" s="116"/>
      <c r="AI15" s="116">
        <v>30.89</v>
      </c>
      <c r="AJ15" s="116"/>
      <c r="AK15" s="116"/>
      <c r="AL15" s="116"/>
      <c r="AM15" s="116"/>
      <c r="AN15" s="116"/>
      <c r="AO15" s="116"/>
      <c r="AP15" s="116">
        <v>13061</v>
      </c>
      <c r="AQ15" s="116">
        <v>21467.99</v>
      </c>
      <c r="AR15" s="116"/>
      <c r="AS15" s="116"/>
      <c r="AT15" s="116"/>
      <c r="AU15" s="116"/>
      <c r="AV15" s="116"/>
      <c r="AW15" s="116"/>
      <c r="AX15" s="116"/>
      <c r="AY15" s="116"/>
      <c r="AZ15" s="116">
        <v>13061</v>
      </c>
      <c r="BA15" s="116">
        <v>21467.99</v>
      </c>
      <c r="BB15" s="116">
        <v>806700</v>
      </c>
      <c r="BC15" s="116">
        <v>903061.94</v>
      </c>
      <c r="BD15" s="116">
        <v>178200</v>
      </c>
      <c r="BE15" s="116">
        <v>201789.74</v>
      </c>
      <c r="BF15" s="116"/>
      <c r="BG15" s="116"/>
      <c r="BH15" s="116">
        <v>1000</v>
      </c>
      <c r="BI15" s="116">
        <v>147.2</v>
      </c>
      <c r="BJ15" s="116">
        <v>10200</v>
      </c>
      <c r="BK15" s="116">
        <v>-147.2</v>
      </c>
      <c r="BL15" s="116">
        <v>7600</v>
      </c>
      <c r="BM15" s="116">
        <v>9974.49</v>
      </c>
      <c r="BN15" s="116">
        <v>27500</v>
      </c>
      <c r="BO15" s="116">
        <v>15895.28</v>
      </c>
      <c r="BP15" s="116">
        <v>102800</v>
      </c>
      <c r="BQ15" s="116">
        <v>146961.38</v>
      </c>
      <c r="BR15" s="116">
        <v>5900</v>
      </c>
      <c r="BS15" s="116">
        <v>5653.47</v>
      </c>
      <c r="BT15" s="116">
        <v>23200</v>
      </c>
      <c r="BU15" s="116">
        <v>23305.12</v>
      </c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>
        <v>628500</v>
      </c>
      <c r="CI15" s="116">
        <v>701272.2</v>
      </c>
      <c r="CJ15" s="116"/>
      <c r="CK15" s="116"/>
      <c r="CL15" s="116">
        <v>16800</v>
      </c>
      <c r="CM15" s="116">
        <v>20820</v>
      </c>
      <c r="CN15" s="116">
        <v>603600</v>
      </c>
      <c r="CO15" s="116">
        <v>524895.02</v>
      </c>
      <c r="CP15" s="116">
        <v>8100</v>
      </c>
      <c r="CQ15" s="116">
        <v>155557.18</v>
      </c>
      <c r="CR15" s="116">
        <v>3970</v>
      </c>
      <c r="CS15" s="116">
        <v>2263.35</v>
      </c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>
        <v>3970</v>
      </c>
      <c r="DM15" s="116">
        <v>2263.35</v>
      </c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>
        <v>3070</v>
      </c>
      <c r="DY15" s="116">
        <v>1100</v>
      </c>
      <c r="DZ15" s="116">
        <v>3070</v>
      </c>
      <c r="EA15" s="116">
        <v>1100</v>
      </c>
      <c r="EB15" s="116">
        <v>900</v>
      </c>
      <c r="EC15" s="116">
        <v>1163.35</v>
      </c>
      <c r="ED15" s="116">
        <v>900</v>
      </c>
      <c r="EE15" s="116"/>
      <c r="EF15" s="116"/>
      <c r="EG15" s="116">
        <v>806.35</v>
      </c>
      <c r="EH15" s="116">
        <v>0</v>
      </c>
      <c r="EI15" s="116">
        <v>357</v>
      </c>
      <c r="EJ15" s="116"/>
      <c r="EK15" s="116"/>
      <c r="EL15" s="116"/>
      <c r="EM15" s="116"/>
      <c r="EN15" s="116"/>
      <c r="EO15" s="116"/>
      <c r="EP15" s="116">
        <v>72430</v>
      </c>
      <c r="EQ15" s="116">
        <v>72430</v>
      </c>
      <c r="ER15" s="116">
        <v>72430</v>
      </c>
      <c r="ES15" s="116">
        <v>72430</v>
      </c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>
        <v>72430</v>
      </c>
      <c r="FI15" s="116">
        <v>72430</v>
      </c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>
        <v>72430</v>
      </c>
      <c r="GC15" s="116">
        <v>72430</v>
      </c>
      <c r="GD15" s="116">
        <v>824931</v>
      </c>
      <c r="GE15" s="116">
        <v>926824.17</v>
      </c>
      <c r="GF15" s="116">
        <v>897361</v>
      </c>
      <c r="GG15" s="116">
        <v>999254.17</v>
      </c>
      <c r="GH15" s="110">
        <f t="shared" si="0"/>
        <v>101893.17000000004</v>
      </c>
      <c r="GI15" s="121">
        <f t="shared" si="1"/>
        <v>111.35475800708967</v>
      </c>
    </row>
    <row r="16" spans="1:191" ht="12.75">
      <c r="A16" s="116" t="s">
        <v>66</v>
      </c>
      <c r="B16" s="116">
        <v>3647000</v>
      </c>
      <c r="C16" s="116">
        <v>3622500.51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>
        <v>10000</v>
      </c>
      <c r="W16" s="116">
        <v>55378.57</v>
      </c>
      <c r="X16" s="116">
        <v>10000</v>
      </c>
      <c r="Y16" s="116">
        <v>54061.66</v>
      </c>
      <c r="Z16" s="116">
        <v>10000</v>
      </c>
      <c r="AA16" s="116">
        <v>54061.66</v>
      </c>
      <c r="AB16" s="116"/>
      <c r="AC16" s="116"/>
      <c r="AD16" s="116"/>
      <c r="AE16" s="116"/>
      <c r="AF16" s="116"/>
      <c r="AG16" s="116">
        <v>1316.91</v>
      </c>
      <c r="AH16" s="116"/>
      <c r="AI16" s="116">
        <v>1316.91</v>
      </c>
      <c r="AJ16" s="116"/>
      <c r="AK16" s="116"/>
      <c r="AL16" s="116"/>
      <c r="AM16" s="116"/>
      <c r="AN16" s="116"/>
      <c r="AO16" s="116"/>
      <c r="AP16" s="116">
        <v>958000</v>
      </c>
      <c r="AQ16" s="116">
        <v>169369</v>
      </c>
      <c r="AR16" s="116">
        <v>170000</v>
      </c>
      <c r="AS16" s="116"/>
      <c r="AT16" s="116">
        <v>170000</v>
      </c>
      <c r="AU16" s="116"/>
      <c r="AV16" s="116">
        <v>520000</v>
      </c>
      <c r="AW16" s="116"/>
      <c r="AX16" s="116">
        <v>520000</v>
      </c>
      <c r="AY16" s="116"/>
      <c r="AZ16" s="116">
        <v>268000</v>
      </c>
      <c r="BA16" s="116">
        <v>169369</v>
      </c>
      <c r="BB16" s="116">
        <v>2679000</v>
      </c>
      <c r="BC16" s="116">
        <v>3397752.94</v>
      </c>
      <c r="BD16" s="116">
        <v>1038400</v>
      </c>
      <c r="BE16" s="116">
        <v>1011075.19</v>
      </c>
      <c r="BF16" s="116">
        <v>200</v>
      </c>
      <c r="BG16" s="116">
        <v>232.08</v>
      </c>
      <c r="BH16" s="116">
        <v>5000</v>
      </c>
      <c r="BI16" s="116">
        <v>895.95</v>
      </c>
      <c r="BJ16" s="116">
        <v>24300</v>
      </c>
      <c r="BK16" s="116">
        <v>12062.43</v>
      </c>
      <c r="BL16" s="116">
        <v>390000</v>
      </c>
      <c r="BM16" s="116">
        <v>492636.09</v>
      </c>
      <c r="BN16" s="116">
        <v>225000</v>
      </c>
      <c r="BO16" s="116">
        <v>189039.81</v>
      </c>
      <c r="BP16" s="116">
        <v>335000</v>
      </c>
      <c r="BQ16" s="116">
        <v>215407.36</v>
      </c>
      <c r="BR16" s="116">
        <v>10400</v>
      </c>
      <c r="BS16" s="116">
        <v>9284.97</v>
      </c>
      <c r="BT16" s="116">
        <v>21000</v>
      </c>
      <c r="BU16" s="116">
        <v>79016.5</v>
      </c>
      <c r="BV16" s="116">
        <v>15000</v>
      </c>
      <c r="BW16" s="116"/>
      <c r="BX16" s="116">
        <v>12500</v>
      </c>
      <c r="BY16" s="116">
        <v>12500</v>
      </c>
      <c r="BZ16" s="116">
        <v>600</v>
      </c>
      <c r="CA16" s="116">
        <v>122</v>
      </c>
      <c r="CB16" s="116">
        <v>600</v>
      </c>
      <c r="CC16" s="116">
        <v>122</v>
      </c>
      <c r="CD16" s="116"/>
      <c r="CE16" s="116"/>
      <c r="CF16" s="116"/>
      <c r="CG16" s="116"/>
      <c r="CH16" s="116">
        <v>1640000</v>
      </c>
      <c r="CI16" s="116">
        <v>2386555.75</v>
      </c>
      <c r="CJ16" s="116"/>
      <c r="CK16" s="116">
        <v>257.48</v>
      </c>
      <c r="CL16" s="116">
        <v>160000</v>
      </c>
      <c r="CM16" s="116">
        <v>179809.82</v>
      </c>
      <c r="CN16" s="116">
        <v>1480000</v>
      </c>
      <c r="CO16" s="116">
        <v>2206488.45</v>
      </c>
      <c r="CP16" s="116">
        <v>0</v>
      </c>
      <c r="CQ16" s="116"/>
      <c r="CR16" s="116">
        <v>49890</v>
      </c>
      <c r="CS16" s="116">
        <v>88424.83</v>
      </c>
      <c r="CT16" s="116">
        <v>6500</v>
      </c>
      <c r="CU16" s="116">
        <v>20000</v>
      </c>
      <c r="CV16" s="116"/>
      <c r="CW16" s="116"/>
      <c r="CX16" s="116"/>
      <c r="CY16" s="116"/>
      <c r="CZ16" s="116">
        <v>6500</v>
      </c>
      <c r="DA16" s="116">
        <v>20000</v>
      </c>
      <c r="DB16" s="116">
        <v>5000</v>
      </c>
      <c r="DC16" s="116"/>
      <c r="DD16" s="116"/>
      <c r="DE16" s="116"/>
      <c r="DF16" s="116">
        <v>1500</v>
      </c>
      <c r="DG16" s="116"/>
      <c r="DH16" s="116"/>
      <c r="DI16" s="116">
        <v>20000</v>
      </c>
      <c r="DJ16" s="116"/>
      <c r="DK16" s="116"/>
      <c r="DL16" s="116">
        <v>40890</v>
      </c>
      <c r="DM16" s="116">
        <v>66735.83</v>
      </c>
      <c r="DN16" s="116">
        <v>4500</v>
      </c>
      <c r="DO16" s="116">
        <v>1760</v>
      </c>
      <c r="DP16" s="116"/>
      <c r="DQ16" s="116"/>
      <c r="DR16" s="116"/>
      <c r="DS16" s="116"/>
      <c r="DT16" s="116">
        <v>4500</v>
      </c>
      <c r="DU16" s="116">
        <v>1760</v>
      </c>
      <c r="DV16" s="116"/>
      <c r="DW16" s="116"/>
      <c r="DX16" s="116">
        <v>32000</v>
      </c>
      <c r="DY16" s="116">
        <v>62469.83</v>
      </c>
      <c r="DZ16" s="116">
        <v>32000</v>
      </c>
      <c r="EA16" s="116">
        <v>62469.83</v>
      </c>
      <c r="EB16" s="116">
        <v>4390</v>
      </c>
      <c r="EC16" s="116">
        <v>2506</v>
      </c>
      <c r="ED16" s="116">
        <v>390</v>
      </c>
      <c r="EE16" s="116">
        <v>10.2</v>
      </c>
      <c r="EF16" s="116"/>
      <c r="EG16" s="116"/>
      <c r="EH16" s="116">
        <v>4000</v>
      </c>
      <c r="EI16" s="116">
        <v>2495.8</v>
      </c>
      <c r="EJ16" s="116">
        <v>2500</v>
      </c>
      <c r="EK16" s="116">
        <v>1689</v>
      </c>
      <c r="EL16" s="116">
        <v>2500</v>
      </c>
      <c r="EM16" s="116">
        <v>1689</v>
      </c>
      <c r="EN16" s="116">
        <v>2500</v>
      </c>
      <c r="EO16" s="116">
        <v>1689</v>
      </c>
      <c r="EP16" s="116">
        <v>2371610</v>
      </c>
      <c r="EQ16" s="116">
        <v>2371610</v>
      </c>
      <c r="ER16" s="116">
        <v>2371610</v>
      </c>
      <c r="ES16" s="116">
        <v>2371610</v>
      </c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>
        <v>2371610</v>
      </c>
      <c r="FI16" s="116">
        <v>2371610</v>
      </c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>
        <v>2371610</v>
      </c>
      <c r="GC16" s="116">
        <v>2371610</v>
      </c>
      <c r="GD16" s="116">
        <v>3696890</v>
      </c>
      <c r="GE16" s="116">
        <v>3710925.34</v>
      </c>
      <c r="GF16" s="116">
        <v>6068500</v>
      </c>
      <c r="GG16" s="116">
        <v>6082535.34</v>
      </c>
      <c r="GH16" s="110">
        <f t="shared" si="0"/>
        <v>14035.339999999851</v>
      </c>
      <c r="GI16" s="121">
        <f t="shared" si="1"/>
        <v>100.23128186537036</v>
      </c>
    </row>
    <row r="17" spans="1:191" ht="12.75">
      <c r="A17" s="116" t="s">
        <v>67</v>
      </c>
      <c r="B17" s="116">
        <v>180677</v>
      </c>
      <c r="C17" s="116">
        <v>529717.96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>
        <v>9.42</v>
      </c>
      <c r="X17" s="116"/>
      <c r="Y17" s="116"/>
      <c r="Z17" s="116"/>
      <c r="AA17" s="116"/>
      <c r="AB17" s="116"/>
      <c r="AC17" s="116"/>
      <c r="AD17" s="116"/>
      <c r="AE17" s="116"/>
      <c r="AF17" s="116"/>
      <c r="AG17" s="116">
        <v>9.42</v>
      </c>
      <c r="AH17" s="116"/>
      <c r="AI17" s="116">
        <v>9.42</v>
      </c>
      <c r="AJ17" s="116"/>
      <c r="AK17" s="116"/>
      <c r="AL17" s="116"/>
      <c r="AM17" s="116"/>
      <c r="AN17" s="116"/>
      <c r="AO17" s="116"/>
      <c r="AP17" s="116">
        <v>3781</v>
      </c>
      <c r="AQ17" s="116">
        <v>3428</v>
      </c>
      <c r="AR17" s="116"/>
      <c r="AS17" s="116"/>
      <c r="AT17" s="116"/>
      <c r="AU17" s="116"/>
      <c r="AV17" s="116"/>
      <c r="AW17" s="116"/>
      <c r="AX17" s="116"/>
      <c r="AY17" s="116"/>
      <c r="AZ17" s="116">
        <v>3781</v>
      </c>
      <c r="BA17" s="116">
        <v>3428</v>
      </c>
      <c r="BB17" s="116">
        <v>176896</v>
      </c>
      <c r="BC17" s="116">
        <v>526280.54</v>
      </c>
      <c r="BD17" s="116">
        <v>28826</v>
      </c>
      <c r="BE17" s="116">
        <v>31342.99</v>
      </c>
      <c r="BF17" s="116"/>
      <c r="BG17" s="116"/>
      <c r="BH17" s="116">
        <v>1415</v>
      </c>
      <c r="BI17" s="116"/>
      <c r="BJ17" s="116">
        <v>0</v>
      </c>
      <c r="BK17" s="116"/>
      <c r="BL17" s="116">
        <v>2502</v>
      </c>
      <c r="BM17" s="116">
        <v>7383.97</v>
      </c>
      <c r="BN17" s="116">
        <v>10057</v>
      </c>
      <c r="BO17" s="116">
        <v>6256.96</v>
      </c>
      <c r="BP17" s="116">
        <v>4580</v>
      </c>
      <c r="BQ17" s="116">
        <v>3373.32</v>
      </c>
      <c r="BR17" s="116">
        <v>4572</v>
      </c>
      <c r="BS17" s="116">
        <v>4245.78</v>
      </c>
      <c r="BT17" s="116">
        <v>5700</v>
      </c>
      <c r="BU17" s="116">
        <v>10082.96</v>
      </c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>
        <v>148070</v>
      </c>
      <c r="CI17" s="116">
        <v>494937.55</v>
      </c>
      <c r="CJ17" s="116"/>
      <c r="CK17" s="116"/>
      <c r="CL17" s="116">
        <v>0</v>
      </c>
      <c r="CM17" s="116">
        <v>14380.44</v>
      </c>
      <c r="CN17" s="116">
        <v>148070</v>
      </c>
      <c r="CO17" s="116">
        <v>473774.37</v>
      </c>
      <c r="CP17" s="116">
        <v>0</v>
      </c>
      <c r="CQ17" s="116">
        <v>6782.74</v>
      </c>
      <c r="CR17" s="116">
        <v>6821</v>
      </c>
      <c r="CS17" s="116">
        <v>10969.1</v>
      </c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>
        <v>5821</v>
      </c>
      <c r="DM17" s="116">
        <v>9525.25</v>
      </c>
      <c r="DN17" s="116"/>
      <c r="DO17" s="116">
        <v>462.4</v>
      </c>
      <c r="DP17" s="116"/>
      <c r="DQ17" s="116"/>
      <c r="DR17" s="116"/>
      <c r="DS17" s="116">
        <v>462.4</v>
      </c>
      <c r="DT17" s="116"/>
      <c r="DU17" s="116"/>
      <c r="DV17" s="116"/>
      <c r="DW17" s="116"/>
      <c r="DX17" s="116">
        <v>5821</v>
      </c>
      <c r="DY17" s="116">
        <v>9059.79</v>
      </c>
      <c r="DZ17" s="116">
        <v>5821</v>
      </c>
      <c r="EA17" s="116">
        <v>9059.79</v>
      </c>
      <c r="EB17" s="116"/>
      <c r="EC17" s="116">
        <v>3.06</v>
      </c>
      <c r="ED17" s="116"/>
      <c r="EE17" s="116">
        <v>3.06</v>
      </c>
      <c r="EF17" s="116"/>
      <c r="EG17" s="116"/>
      <c r="EH17" s="116"/>
      <c r="EI17" s="116"/>
      <c r="EJ17" s="116">
        <v>1000</v>
      </c>
      <c r="EK17" s="116">
        <v>1443.85</v>
      </c>
      <c r="EL17" s="116">
        <v>1000</v>
      </c>
      <c r="EM17" s="116">
        <v>1443.85</v>
      </c>
      <c r="EN17" s="116">
        <v>1000</v>
      </c>
      <c r="EO17" s="116">
        <v>1443.85</v>
      </c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>
        <v>187498</v>
      </c>
      <c r="GE17" s="116">
        <v>540687.06</v>
      </c>
      <c r="GF17" s="116">
        <v>187498</v>
      </c>
      <c r="GG17" s="116">
        <v>540687.06</v>
      </c>
      <c r="GH17" s="110">
        <f t="shared" si="0"/>
        <v>353189.06000000006</v>
      </c>
      <c r="GI17" s="121">
        <f t="shared" si="1"/>
        <v>288.3695079414181</v>
      </c>
    </row>
    <row r="18" spans="1:191" ht="12.75">
      <c r="A18" s="116" t="s">
        <v>68</v>
      </c>
      <c r="B18" s="116">
        <v>309376</v>
      </c>
      <c r="C18" s="116">
        <v>303627.61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>
        <v>10888</v>
      </c>
      <c r="W18" s="116">
        <v>53600.54</v>
      </c>
      <c r="X18" s="116">
        <v>10888</v>
      </c>
      <c r="Y18" s="116">
        <v>53600.54</v>
      </c>
      <c r="Z18" s="116">
        <v>10888</v>
      </c>
      <c r="AA18" s="116">
        <v>53600.54</v>
      </c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>
        <v>13234</v>
      </c>
      <c r="AQ18" s="116">
        <v>5038.55</v>
      </c>
      <c r="AR18" s="116">
        <v>564</v>
      </c>
      <c r="AS18" s="116"/>
      <c r="AT18" s="116">
        <v>564</v>
      </c>
      <c r="AU18" s="116"/>
      <c r="AV18" s="116">
        <v>10000</v>
      </c>
      <c r="AW18" s="116"/>
      <c r="AX18" s="116">
        <v>10000</v>
      </c>
      <c r="AY18" s="116"/>
      <c r="AZ18" s="116">
        <v>2670</v>
      </c>
      <c r="BA18" s="116">
        <v>5038.55</v>
      </c>
      <c r="BB18" s="116">
        <v>285254</v>
      </c>
      <c r="BC18" s="116">
        <v>244988.52</v>
      </c>
      <c r="BD18" s="116">
        <v>64154</v>
      </c>
      <c r="BE18" s="116">
        <v>96420.76</v>
      </c>
      <c r="BF18" s="116"/>
      <c r="BG18" s="116"/>
      <c r="BH18" s="116">
        <v>0</v>
      </c>
      <c r="BI18" s="116"/>
      <c r="BJ18" s="116">
        <v>14238</v>
      </c>
      <c r="BK18" s="116"/>
      <c r="BL18" s="116">
        <v>5550</v>
      </c>
      <c r="BM18" s="116">
        <v>13278.78</v>
      </c>
      <c r="BN18" s="116">
        <v>20900</v>
      </c>
      <c r="BO18" s="116">
        <v>80613.97</v>
      </c>
      <c r="BP18" s="116">
        <v>1416</v>
      </c>
      <c r="BQ18" s="116">
        <v>81.68</v>
      </c>
      <c r="BR18" s="116">
        <v>6000</v>
      </c>
      <c r="BS18" s="116">
        <v>1804.33</v>
      </c>
      <c r="BT18" s="116">
        <v>16050</v>
      </c>
      <c r="BU18" s="116">
        <v>642</v>
      </c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>
        <v>221100</v>
      </c>
      <c r="CI18" s="116">
        <v>148567.76</v>
      </c>
      <c r="CJ18" s="116"/>
      <c r="CK18" s="116"/>
      <c r="CL18" s="116">
        <v>104900</v>
      </c>
      <c r="CM18" s="116">
        <v>48376.6</v>
      </c>
      <c r="CN18" s="116">
        <v>96200</v>
      </c>
      <c r="CO18" s="116">
        <v>83279.14</v>
      </c>
      <c r="CP18" s="116">
        <v>20000</v>
      </c>
      <c r="CQ18" s="116">
        <v>16912.02</v>
      </c>
      <c r="CR18" s="116">
        <v>27034</v>
      </c>
      <c r="CS18" s="116">
        <v>7400.45</v>
      </c>
      <c r="CT18" s="116">
        <v>0</v>
      </c>
      <c r="CU18" s="116"/>
      <c r="CV18" s="116"/>
      <c r="CW18" s="116"/>
      <c r="CX18" s="116"/>
      <c r="CY18" s="116"/>
      <c r="CZ18" s="116">
        <v>0</v>
      </c>
      <c r="DA18" s="116"/>
      <c r="DB18" s="116"/>
      <c r="DC18" s="116"/>
      <c r="DD18" s="116"/>
      <c r="DE18" s="116"/>
      <c r="DF18" s="116">
        <v>0</v>
      </c>
      <c r="DG18" s="116"/>
      <c r="DH18" s="116"/>
      <c r="DI18" s="116"/>
      <c r="DJ18" s="116"/>
      <c r="DK18" s="116"/>
      <c r="DL18" s="116">
        <v>27034</v>
      </c>
      <c r="DM18" s="116">
        <v>7400.45</v>
      </c>
      <c r="DN18" s="116">
        <v>27000</v>
      </c>
      <c r="DO18" s="116">
        <v>7294.2</v>
      </c>
      <c r="DP18" s="116"/>
      <c r="DQ18" s="116"/>
      <c r="DR18" s="116"/>
      <c r="DS18" s="116">
        <v>284.2</v>
      </c>
      <c r="DT18" s="116">
        <v>27000</v>
      </c>
      <c r="DU18" s="116">
        <v>7010</v>
      </c>
      <c r="DV18" s="116"/>
      <c r="DW18" s="116"/>
      <c r="DX18" s="116"/>
      <c r="DY18" s="116"/>
      <c r="DZ18" s="116"/>
      <c r="EA18" s="116"/>
      <c r="EB18" s="116">
        <v>34</v>
      </c>
      <c r="EC18" s="116">
        <v>106.25</v>
      </c>
      <c r="ED18" s="116"/>
      <c r="EE18" s="116">
        <v>4.25</v>
      </c>
      <c r="EF18" s="116"/>
      <c r="EG18" s="116"/>
      <c r="EH18" s="116">
        <v>34</v>
      </c>
      <c r="EI18" s="116">
        <v>102</v>
      </c>
      <c r="EJ18" s="116"/>
      <c r="EK18" s="116"/>
      <c r="EL18" s="116"/>
      <c r="EM18" s="116"/>
      <c r="EN18" s="116"/>
      <c r="EO18" s="116"/>
      <c r="EP18" s="116">
        <v>874870</v>
      </c>
      <c r="EQ18" s="116">
        <v>874870</v>
      </c>
      <c r="ER18" s="116">
        <v>874870</v>
      </c>
      <c r="ES18" s="116">
        <v>874870</v>
      </c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>
        <v>874870</v>
      </c>
      <c r="FI18" s="116">
        <v>874870</v>
      </c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>
        <v>874870</v>
      </c>
      <c r="GC18" s="116">
        <v>874870</v>
      </c>
      <c r="GD18" s="116">
        <v>336410</v>
      </c>
      <c r="GE18" s="116">
        <v>311028.06</v>
      </c>
      <c r="GF18" s="116">
        <v>1211280</v>
      </c>
      <c r="GG18" s="116">
        <v>1185898.06</v>
      </c>
      <c r="GH18" s="110">
        <f t="shared" si="0"/>
        <v>-25381.939999999944</v>
      </c>
      <c r="GI18" s="121">
        <f t="shared" si="1"/>
        <v>97.90453569777426</v>
      </c>
    </row>
    <row r="19" spans="1:191" ht="12.75">
      <c r="A19" s="116" t="s">
        <v>69</v>
      </c>
      <c r="B19" s="116">
        <v>97576</v>
      </c>
      <c r="C19" s="116">
        <v>162189.16</v>
      </c>
      <c r="D19" s="116">
        <v>800</v>
      </c>
      <c r="E19" s="116">
        <v>4244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>
        <v>800</v>
      </c>
      <c r="S19" s="116">
        <v>4244</v>
      </c>
      <c r="T19" s="116">
        <v>800</v>
      </c>
      <c r="U19" s="116">
        <v>4244</v>
      </c>
      <c r="V19" s="116">
        <v>7422</v>
      </c>
      <c r="W19" s="116">
        <v>7032.45</v>
      </c>
      <c r="X19" s="116"/>
      <c r="Y19" s="116"/>
      <c r="Z19" s="116"/>
      <c r="AA19" s="116"/>
      <c r="AB19" s="116"/>
      <c r="AC19" s="116"/>
      <c r="AD19" s="116"/>
      <c r="AE19" s="116"/>
      <c r="AF19" s="116">
        <v>7422</v>
      </c>
      <c r="AG19" s="116">
        <v>7032.45</v>
      </c>
      <c r="AH19" s="116"/>
      <c r="AI19" s="116">
        <v>32.45</v>
      </c>
      <c r="AJ19" s="116"/>
      <c r="AK19" s="116"/>
      <c r="AL19" s="116">
        <v>7422</v>
      </c>
      <c r="AM19" s="116">
        <v>7000</v>
      </c>
      <c r="AN19" s="116"/>
      <c r="AO19" s="116"/>
      <c r="AP19" s="116">
        <v>1596</v>
      </c>
      <c r="AQ19" s="116">
        <v>1540</v>
      </c>
      <c r="AR19" s="116"/>
      <c r="AS19" s="116"/>
      <c r="AT19" s="116"/>
      <c r="AU19" s="116"/>
      <c r="AV19" s="116"/>
      <c r="AW19" s="116"/>
      <c r="AX19" s="116"/>
      <c r="AY19" s="116"/>
      <c r="AZ19" s="116">
        <v>1596</v>
      </c>
      <c r="BA19" s="116">
        <v>1540</v>
      </c>
      <c r="BB19" s="116">
        <v>87758</v>
      </c>
      <c r="BC19" s="116">
        <v>149372.71</v>
      </c>
      <c r="BD19" s="116">
        <v>26571</v>
      </c>
      <c r="BE19" s="116">
        <v>23406.75</v>
      </c>
      <c r="BF19" s="116"/>
      <c r="BG19" s="116"/>
      <c r="BH19" s="116">
        <v>0</v>
      </c>
      <c r="BI19" s="116"/>
      <c r="BJ19" s="116">
        <v>0</v>
      </c>
      <c r="BK19" s="116"/>
      <c r="BL19" s="116">
        <v>186</v>
      </c>
      <c r="BM19" s="116">
        <v>123.79</v>
      </c>
      <c r="BN19" s="116">
        <v>6345</v>
      </c>
      <c r="BO19" s="116">
        <v>3105.1</v>
      </c>
      <c r="BP19" s="116">
        <v>16875</v>
      </c>
      <c r="BQ19" s="116">
        <v>9876.61</v>
      </c>
      <c r="BR19" s="116">
        <v>2515</v>
      </c>
      <c r="BS19" s="116">
        <v>813.25</v>
      </c>
      <c r="BT19" s="116">
        <v>650</v>
      </c>
      <c r="BU19" s="116">
        <v>9488</v>
      </c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>
        <v>61187</v>
      </c>
      <c r="CI19" s="116">
        <v>125965.96</v>
      </c>
      <c r="CJ19" s="116"/>
      <c r="CK19" s="116"/>
      <c r="CL19" s="116"/>
      <c r="CM19" s="116">
        <v>3600</v>
      </c>
      <c r="CN19" s="116">
        <v>20853</v>
      </c>
      <c r="CO19" s="116">
        <v>82155.63</v>
      </c>
      <c r="CP19" s="116">
        <v>40334</v>
      </c>
      <c r="CQ19" s="116">
        <v>40210.33</v>
      </c>
      <c r="CR19" s="116">
        <v>11014</v>
      </c>
      <c r="CS19" s="116">
        <v>125671.98</v>
      </c>
      <c r="CT19" s="116">
        <v>300</v>
      </c>
      <c r="CU19" s="116"/>
      <c r="CV19" s="116">
        <v>300</v>
      </c>
      <c r="CW19" s="116"/>
      <c r="CX19" s="116">
        <v>300</v>
      </c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>
        <v>10714</v>
      </c>
      <c r="DM19" s="116">
        <v>125671.98</v>
      </c>
      <c r="DN19" s="116">
        <v>10114</v>
      </c>
      <c r="DO19" s="116">
        <v>125637.98</v>
      </c>
      <c r="DP19" s="116"/>
      <c r="DQ19" s="116"/>
      <c r="DR19" s="116">
        <v>114</v>
      </c>
      <c r="DS19" s="116">
        <v>97.98</v>
      </c>
      <c r="DT19" s="116">
        <v>10000</v>
      </c>
      <c r="DU19" s="116">
        <v>125540</v>
      </c>
      <c r="DV19" s="116"/>
      <c r="DW19" s="116"/>
      <c r="DX19" s="116">
        <v>600</v>
      </c>
      <c r="DY19" s="116"/>
      <c r="DZ19" s="116">
        <v>600</v>
      </c>
      <c r="EA19" s="116"/>
      <c r="EB19" s="116"/>
      <c r="EC19" s="116">
        <v>34</v>
      </c>
      <c r="ED19" s="116"/>
      <c r="EE19" s="116"/>
      <c r="EF19" s="116"/>
      <c r="EG19" s="116"/>
      <c r="EH19" s="116"/>
      <c r="EI19" s="116">
        <v>34</v>
      </c>
      <c r="EJ19" s="116"/>
      <c r="EK19" s="116"/>
      <c r="EL19" s="116"/>
      <c r="EM19" s="116"/>
      <c r="EN19" s="116"/>
      <c r="EO19" s="116"/>
      <c r="EP19" s="116">
        <v>118720</v>
      </c>
      <c r="EQ19" s="116">
        <v>118720</v>
      </c>
      <c r="ER19" s="116">
        <v>118720</v>
      </c>
      <c r="ES19" s="116">
        <v>118720</v>
      </c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>
        <v>118720</v>
      </c>
      <c r="FI19" s="116">
        <v>118720</v>
      </c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>
        <v>118720</v>
      </c>
      <c r="GC19" s="116">
        <v>118720</v>
      </c>
      <c r="GD19" s="116">
        <v>108590</v>
      </c>
      <c r="GE19" s="116">
        <v>287861.14</v>
      </c>
      <c r="GF19" s="116">
        <v>227310</v>
      </c>
      <c r="GG19" s="116">
        <v>406581.14</v>
      </c>
      <c r="GH19" s="110">
        <f t="shared" si="0"/>
        <v>179271.14</v>
      </c>
      <c r="GI19" s="121">
        <f t="shared" si="1"/>
        <v>178.86636751572743</v>
      </c>
    </row>
    <row r="20" spans="1:191" ht="12.75">
      <c r="A20" s="116" t="s">
        <v>70</v>
      </c>
      <c r="B20" s="116">
        <v>356213</v>
      </c>
      <c r="C20" s="116">
        <v>436323.07</v>
      </c>
      <c r="D20" s="116">
        <v>0</v>
      </c>
      <c r="E20" s="116">
        <v>8699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>
        <v>0</v>
      </c>
      <c r="S20" s="116">
        <v>8699</v>
      </c>
      <c r="T20" s="116">
        <v>0</v>
      </c>
      <c r="U20" s="116">
        <v>8699</v>
      </c>
      <c r="V20" s="116">
        <v>75000</v>
      </c>
      <c r="W20" s="116">
        <v>110559.86</v>
      </c>
      <c r="X20" s="116">
        <v>75000</v>
      </c>
      <c r="Y20" s="116">
        <v>110507.88</v>
      </c>
      <c r="Z20" s="116">
        <v>75000</v>
      </c>
      <c r="AA20" s="116">
        <v>110507.88</v>
      </c>
      <c r="AB20" s="116"/>
      <c r="AC20" s="116"/>
      <c r="AD20" s="116"/>
      <c r="AE20" s="116"/>
      <c r="AF20" s="116"/>
      <c r="AG20" s="116">
        <v>51.98</v>
      </c>
      <c r="AH20" s="116"/>
      <c r="AI20" s="116">
        <v>51.98</v>
      </c>
      <c r="AJ20" s="116"/>
      <c r="AK20" s="116"/>
      <c r="AL20" s="116"/>
      <c r="AM20" s="116"/>
      <c r="AN20" s="116"/>
      <c r="AO20" s="116"/>
      <c r="AP20" s="116">
        <v>3000</v>
      </c>
      <c r="AQ20" s="116">
        <v>3891.1</v>
      </c>
      <c r="AR20" s="116"/>
      <c r="AS20" s="116"/>
      <c r="AT20" s="116"/>
      <c r="AU20" s="116"/>
      <c r="AV20" s="116"/>
      <c r="AW20" s="116"/>
      <c r="AX20" s="116"/>
      <c r="AY20" s="116"/>
      <c r="AZ20" s="116">
        <v>3000</v>
      </c>
      <c r="BA20" s="116">
        <v>3891.1</v>
      </c>
      <c r="BB20" s="116">
        <v>278213</v>
      </c>
      <c r="BC20" s="116">
        <v>313173.11</v>
      </c>
      <c r="BD20" s="116">
        <v>144013</v>
      </c>
      <c r="BE20" s="116">
        <v>82983.19</v>
      </c>
      <c r="BF20" s="116"/>
      <c r="BG20" s="116"/>
      <c r="BH20" s="116">
        <v>4348</v>
      </c>
      <c r="BI20" s="116">
        <v>2848.21</v>
      </c>
      <c r="BJ20" s="116">
        <v>565</v>
      </c>
      <c r="BK20" s="116"/>
      <c r="BL20" s="116">
        <v>13000</v>
      </c>
      <c r="BM20" s="116">
        <v>15910.98</v>
      </c>
      <c r="BN20" s="116">
        <v>29400</v>
      </c>
      <c r="BO20" s="116">
        <v>16743.21</v>
      </c>
      <c r="BP20" s="116">
        <v>48100</v>
      </c>
      <c r="BQ20" s="116">
        <v>36155.19</v>
      </c>
      <c r="BR20" s="116">
        <v>23600</v>
      </c>
      <c r="BS20" s="116">
        <v>7828</v>
      </c>
      <c r="BT20" s="116">
        <v>25000</v>
      </c>
      <c r="BU20" s="116">
        <v>3497.6</v>
      </c>
      <c r="BV20" s="116"/>
      <c r="BW20" s="116"/>
      <c r="BX20" s="116">
        <v>0</v>
      </c>
      <c r="BY20" s="116"/>
      <c r="BZ20" s="116"/>
      <c r="CA20" s="116"/>
      <c r="CB20" s="116"/>
      <c r="CC20" s="116"/>
      <c r="CD20" s="116"/>
      <c r="CE20" s="116"/>
      <c r="CF20" s="116"/>
      <c r="CG20" s="116"/>
      <c r="CH20" s="116">
        <v>134200</v>
      </c>
      <c r="CI20" s="116">
        <v>230189.92</v>
      </c>
      <c r="CJ20" s="116"/>
      <c r="CK20" s="116"/>
      <c r="CL20" s="116"/>
      <c r="CM20" s="116"/>
      <c r="CN20" s="116">
        <v>81000</v>
      </c>
      <c r="CO20" s="116">
        <v>135238.81</v>
      </c>
      <c r="CP20" s="116">
        <v>53200</v>
      </c>
      <c r="CQ20" s="116">
        <v>94951.11</v>
      </c>
      <c r="CR20" s="116"/>
      <c r="CS20" s="116">
        <v>300.22</v>
      </c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>
        <v>300.22</v>
      </c>
      <c r="DN20" s="116"/>
      <c r="DO20" s="116">
        <v>231.2</v>
      </c>
      <c r="DP20" s="116"/>
      <c r="DQ20" s="116"/>
      <c r="DR20" s="116"/>
      <c r="DS20" s="116">
        <v>231.2</v>
      </c>
      <c r="DT20" s="116"/>
      <c r="DU20" s="116"/>
      <c r="DV20" s="116"/>
      <c r="DW20" s="116"/>
      <c r="DX20" s="116"/>
      <c r="DY20" s="116"/>
      <c r="DZ20" s="116"/>
      <c r="EA20" s="116"/>
      <c r="EB20" s="116"/>
      <c r="EC20" s="116">
        <v>69.02</v>
      </c>
      <c r="ED20" s="116"/>
      <c r="EE20" s="116">
        <v>1.02</v>
      </c>
      <c r="EF20" s="116"/>
      <c r="EG20" s="116"/>
      <c r="EH20" s="116"/>
      <c r="EI20" s="116">
        <v>68</v>
      </c>
      <c r="EJ20" s="116"/>
      <c r="EK20" s="116"/>
      <c r="EL20" s="116"/>
      <c r="EM20" s="116"/>
      <c r="EN20" s="116"/>
      <c r="EO20" s="116"/>
      <c r="EP20" s="116">
        <v>75090</v>
      </c>
      <c r="EQ20" s="116">
        <v>75090</v>
      </c>
      <c r="ER20" s="116">
        <v>75090</v>
      </c>
      <c r="ES20" s="116">
        <v>75090</v>
      </c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>
        <v>75090</v>
      </c>
      <c r="FI20" s="116">
        <v>75090</v>
      </c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>
        <v>75090</v>
      </c>
      <c r="GC20" s="116">
        <v>75090</v>
      </c>
      <c r="GD20" s="116">
        <v>356213</v>
      </c>
      <c r="GE20" s="116">
        <v>436623.29</v>
      </c>
      <c r="GF20" s="116">
        <v>431303</v>
      </c>
      <c r="GG20" s="116">
        <v>511713.29</v>
      </c>
      <c r="GH20" s="110">
        <f t="shared" si="0"/>
        <v>80410.28999999998</v>
      </c>
      <c r="GI20" s="121">
        <f t="shared" si="1"/>
        <v>118.64357307971424</v>
      </c>
    </row>
    <row r="21" spans="1:191" ht="12.75">
      <c r="A21" s="116" t="s">
        <v>71</v>
      </c>
      <c r="B21" s="116">
        <v>383700</v>
      </c>
      <c r="C21" s="116">
        <v>685424.74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>
        <v>40000</v>
      </c>
      <c r="W21" s="116">
        <v>53660.81</v>
      </c>
      <c r="X21" s="116">
        <v>40000</v>
      </c>
      <c r="Y21" s="116">
        <v>53451.73</v>
      </c>
      <c r="Z21" s="116">
        <v>40000</v>
      </c>
      <c r="AA21" s="116">
        <v>53451.73</v>
      </c>
      <c r="AB21" s="116"/>
      <c r="AC21" s="116"/>
      <c r="AD21" s="116"/>
      <c r="AE21" s="116"/>
      <c r="AF21" s="116"/>
      <c r="AG21" s="116">
        <v>209.08</v>
      </c>
      <c r="AH21" s="116"/>
      <c r="AI21" s="116">
        <v>209.08</v>
      </c>
      <c r="AJ21" s="116"/>
      <c r="AK21" s="116"/>
      <c r="AL21" s="116"/>
      <c r="AM21" s="116"/>
      <c r="AN21" s="116"/>
      <c r="AO21" s="116"/>
      <c r="AP21" s="116">
        <v>25900</v>
      </c>
      <c r="AQ21" s="116">
        <v>47717.41</v>
      </c>
      <c r="AR21" s="116">
        <v>900</v>
      </c>
      <c r="AS21" s="116"/>
      <c r="AT21" s="116">
        <v>900</v>
      </c>
      <c r="AU21" s="116"/>
      <c r="AV21" s="116">
        <v>10000</v>
      </c>
      <c r="AW21" s="116"/>
      <c r="AX21" s="116">
        <v>10000</v>
      </c>
      <c r="AY21" s="116"/>
      <c r="AZ21" s="116">
        <v>15000</v>
      </c>
      <c r="BA21" s="116">
        <v>47717.41</v>
      </c>
      <c r="BB21" s="116">
        <v>317800</v>
      </c>
      <c r="BC21" s="116">
        <v>584046.52</v>
      </c>
      <c r="BD21" s="116">
        <v>152800</v>
      </c>
      <c r="BE21" s="116">
        <v>165215.43</v>
      </c>
      <c r="BF21" s="116">
        <v>800</v>
      </c>
      <c r="BG21" s="116">
        <v>500</v>
      </c>
      <c r="BH21" s="116">
        <v>2000</v>
      </c>
      <c r="BI21" s="116">
        <v>283.2</v>
      </c>
      <c r="BJ21" s="116">
        <v>25000</v>
      </c>
      <c r="BK21" s="116">
        <v>80683.4</v>
      </c>
      <c r="BL21" s="116">
        <v>10000</v>
      </c>
      <c r="BM21" s="116">
        <v>10386.93</v>
      </c>
      <c r="BN21" s="116">
        <v>44000</v>
      </c>
      <c r="BO21" s="116">
        <v>45403.34</v>
      </c>
      <c r="BP21" s="116">
        <v>40000</v>
      </c>
      <c r="BQ21" s="116">
        <v>12009.32</v>
      </c>
      <c r="BR21" s="116">
        <v>5000</v>
      </c>
      <c r="BS21" s="116">
        <v>3963.48</v>
      </c>
      <c r="BT21" s="116">
        <v>26000</v>
      </c>
      <c r="BU21" s="116">
        <v>11985.76</v>
      </c>
      <c r="BV21" s="116">
        <v>0</v>
      </c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>
        <v>165000</v>
      </c>
      <c r="CI21" s="116">
        <v>418831.09</v>
      </c>
      <c r="CJ21" s="116"/>
      <c r="CK21" s="116"/>
      <c r="CL21" s="116">
        <v>15000</v>
      </c>
      <c r="CM21" s="116">
        <v>12803.13</v>
      </c>
      <c r="CN21" s="116">
        <v>120000</v>
      </c>
      <c r="CO21" s="116">
        <v>356686.96</v>
      </c>
      <c r="CP21" s="116">
        <v>30000</v>
      </c>
      <c r="CQ21" s="116">
        <v>49341</v>
      </c>
      <c r="CR21" s="116">
        <v>14334</v>
      </c>
      <c r="CS21" s="116">
        <v>4014.17</v>
      </c>
      <c r="CT21" s="116"/>
      <c r="CU21" s="116">
        <v>163.2</v>
      </c>
      <c r="CV21" s="116"/>
      <c r="CW21" s="116"/>
      <c r="CX21" s="116"/>
      <c r="CY21" s="116"/>
      <c r="CZ21" s="116"/>
      <c r="DA21" s="116">
        <v>163.2</v>
      </c>
      <c r="DB21" s="116"/>
      <c r="DC21" s="116"/>
      <c r="DD21" s="116"/>
      <c r="DE21" s="116"/>
      <c r="DF21" s="116"/>
      <c r="DG21" s="116">
        <v>163.2</v>
      </c>
      <c r="DH21" s="116"/>
      <c r="DI21" s="116"/>
      <c r="DJ21" s="116"/>
      <c r="DK21" s="116"/>
      <c r="DL21" s="116">
        <v>13834</v>
      </c>
      <c r="DM21" s="116">
        <v>3624.13</v>
      </c>
      <c r="DN21" s="116">
        <v>2000</v>
      </c>
      <c r="DO21" s="116">
        <v>477.7</v>
      </c>
      <c r="DP21" s="116"/>
      <c r="DQ21" s="116"/>
      <c r="DR21" s="116">
        <v>2000</v>
      </c>
      <c r="DS21" s="116">
        <v>477.7</v>
      </c>
      <c r="DT21" s="116"/>
      <c r="DU21" s="116"/>
      <c r="DV21" s="116"/>
      <c r="DW21" s="116"/>
      <c r="DX21" s="116">
        <v>11554</v>
      </c>
      <c r="DY21" s="116">
        <v>3038.65</v>
      </c>
      <c r="DZ21" s="116">
        <v>11554</v>
      </c>
      <c r="EA21" s="116">
        <v>3038.65</v>
      </c>
      <c r="EB21" s="116">
        <v>280</v>
      </c>
      <c r="EC21" s="116">
        <v>107.78</v>
      </c>
      <c r="ED21" s="116">
        <v>80</v>
      </c>
      <c r="EE21" s="116">
        <v>5.78</v>
      </c>
      <c r="EF21" s="116"/>
      <c r="EG21" s="116"/>
      <c r="EH21" s="116">
        <v>200</v>
      </c>
      <c r="EI21" s="116">
        <v>102</v>
      </c>
      <c r="EJ21" s="116">
        <v>500</v>
      </c>
      <c r="EK21" s="116">
        <v>226.84</v>
      </c>
      <c r="EL21" s="116">
        <v>500</v>
      </c>
      <c r="EM21" s="116">
        <v>226.84</v>
      </c>
      <c r="EN21" s="116">
        <v>500</v>
      </c>
      <c r="EO21" s="116">
        <v>226.84</v>
      </c>
      <c r="EP21" s="116">
        <v>106162</v>
      </c>
      <c r="EQ21" s="116">
        <v>106162</v>
      </c>
      <c r="ER21" s="116">
        <v>106162</v>
      </c>
      <c r="ES21" s="116">
        <v>106162</v>
      </c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>
        <v>106162</v>
      </c>
      <c r="FI21" s="116">
        <v>106162</v>
      </c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>
        <v>106162</v>
      </c>
      <c r="GC21" s="116">
        <v>106162</v>
      </c>
      <c r="GD21" s="116">
        <v>398034</v>
      </c>
      <c r="GE21" s="116">
        <v>689438.91</v>
      </c>
      <c r="GF21" s="116">
        <v>504196</v>
      </c>
      <c r="GG21" s="116">
        <v>795600.91</v>
      </c>
      <c r="GH21" s="110">
        <f t="shared" si="0"/>
        <v>291404.91000000003</v>
      </c>
      <c r="GI21" s="121">
        <f t="shared" si="1"/>
        <v>157.79595831779704</v>
      </c>
    </row>
    <row r="22" spans="1:191" ht="12.75">
      <c r="A22" s="116" t="s">
        <v>72</v>
      </c>
      <c r="B22" s="116">
        <v>279956</v>
      </c>
      <c r="C22" s="116">
        <v>418727.41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>
        <v>149.04</v>
      </c>
      <c r="X22" s="116"/>
      <c r="Y22" s="116"/>
      <c r="Z22" s="116"/>
      <c r="AA22" s="116"/>
      <c r="AB22" s="116"/>
      <c r="AC22" s="116"/>
      <c r="AD22" s="116"/>
      <c r="AE22" s="116"/>
      <c r="AF22" s="116"/>
      <c r="AG22" s="116">
        <v>149.04</v>
      </c>
      <c r="AH22" s="116"/>
      <c r="AI22" s="116">
        <v>149.04</v>
      </c>
      <c r="AJ22" s="116"/>
      <c r="AK22" s="116"/>
      <c r="AL22" s="116"/>
      <c r="AM22" s="116"/>
      <c r="AN22" s="116"/>
      <c r="AO22" s="116"/>
      <c r="AP22" s="116">
        <v>2700</v>
      </c>
      <c r="AQ22" s="116">
        <v>2521.06</v>
      </c>
      <c r="AR22" s="116"/>
      <c r="AS22" s="116"/>
      <c r="AT22" s="116"/>
      <c r="AU22" s="116"/>
      <c r="AV22" s="116"/>
      <c r="AW22" s="116"/>
      <c r="AX22" s="116"/>
      <c r="AY22" s="116"/>
      <c r="AZ22" s="116">
        <v>2700</v>
      </c>
      <c r="BA22" s="116">
        <v>2521.06</v>
      </c>
      <c r="BB22" s="116">
        <v>277256</v>
      </c>
      <c r="BC22" s="116">
        <v>416057.31</v>
      </c>
      <c r="BD22" s="116">
        <v>80256</v>
      </c>
      <c r="BE22" s="116">
        <v>129545.32</v>
      </c>
      <c r="BF22" s="116"/>
      <c r="BG22" s="116"/>
      <c r="BH22" s="116">
        <v>1300</v>
      </c>
      <c r="BI22" s="116">
        <v>410.4</v>
      </c>
      <c r="BJ22" s="116">
        <v>3900</v>
      </c>
      <c r="BK22" s="116"/>
      <c r="BL22" s="116">
        <v>2200</v>
      </c>
      <c r="BM22" s="116">
        <v>4493.95</v>
      </c>
      <c r="BN22" s="116">
        <v>16000</v>
      </c>
      <c r="BO22" s="116">
        <v>12974.48</v>
      </c>
      <c r="BP22" s="116">
        <v>52106</v>
      </c>
      <c r="BQ22" s="116">
        <v>107560.38</v>
      </c>
      <c r="BR22" s="116">
        <v>1050</v>
      </c>
      <c r="BS22" s="116">
        <v>139.99</v>
      </c>
      <c r="BT22" s="116">
        <v>3700</v>
      </c>
      <c r="BU22" s="116">
        <v>3966.12</v>
      </c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>
        <v>197000</v>
      </c>
      <c r="CI22" s="116">
        <v>286511.99</v>
      </c>
      <c r="CJ22" s="116"/>
      <c r="CK22" s="116"/>
      <c r="CL22" s="116">
        <v>4000</v>
      </c>
      <c r="CM22" s="116"/>
      <c r="CN22" s="116">
        <v>31000</v>
      </c>
      <c r="CO22" s="116">
        <v>44657</v>
      </c>
      <c r="CP22" s="116">
        <v>162000</v>
      </c>
      <c r="CQ22" s="116">
        <v>241854.99</v>
      </c>
      <c r="CR22" s="116">
        <v>963</v>
      </c>
      <c r="CS22" s="116">
        <v>439.97</v>
      </c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>
        <v>963</v>
      </c>
      <c r="DM22" s="116">
        <v>439.97</v>
      </c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>
        <v>720</v>
      </c>
      <c r="DY22" s="116">
        <v>336.78</v>
      </c>
      <c r="DZ22" s="116">
        <v>720</v>
      </c>
      <c r="EA22" s="116">
        <v>336.78</v>
      </c>
      <c r="EB22" s="116">
        <v>243</v>
      </c>
      <c r="EC22" s="116">
        <v>103.19</v>
      </c>
      <c r="ED22" s="116">
        <v>213</v>
      </c>
      <c r="EE22" s="116">
        <v>1.19</v>
      </c>
      <c r="EF22" s="116"/>
      <c r="EG22" s="116"/>
      <c r="EH22" s="116">
        <v>30</v>
      </c>
      <c r="EI22" s="116">
        <v>102</v>
      </c>
      <c r="EJ22" s="116"/>
      <c r="EK22" s="116"/>
      <c r="EL22" s="116"/>
      <c r="EM22" s="116"/>
      <c r="EN22" s="116"/>
      <c r="EO22" s="116"/>
      <c r="EP22" s="116">
        <v>83777</v>
      </c>
      <c r="EQ22" s="116">
        <v>83777</v>
      </c>
      <c r="ER22" s="116">
        <v>83777</v>
      </c>
      <c r="ES22" s="116">
        <v>83777</v>
      </c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>
        <v>83777</v>
      </c>
      <c r="FI22" s="116">
        <v>83777</v>
      </c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>
        <v>83777</v>
      </c>
      <c r="GC22" s="116">
        <v>83777</v>
      </c>
      <c r="GD22" s="116">
        <v>280919</v>
      </c>
      <c r="GE22" s="116">
        <v>419167.38</v>
      </c>
      <c r="GF22" s="116">
        <v>364696</v>
      </c>
      <c r="GG22" s="116">
        <v>502944.38</v>
      </c>
      <c r="GH22" s="110">
        <f t="shared" si="0"/>
        <v>138248.38</v>
      </c>
      <c r="GI22" s="121">
        <f t="shared" si="1"/>
        <v>137.9078410511769</v>
      </c>
    </row>
    <row r="23" spans="1:191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0">
        <f>GG23-GF23</f>
        <v>0</v>
      </c>
      <c r="GI23" s="121"/>
    </row>
    <row r="24" spans="1:191" ht="12.75">
      <c r="A24" s="118" t="s">
        <v>58</v>
      </c>
      <c r="B24" s="118">
        <f aca="true" t="shared" si="2" ref="B24:AG24">SUM(B9:B22)</f>
        <v>42057504</v>
      </c>
      <c r="C24" s="118">
        <f t="shared" si="2"/>
        <v>44248486.529999994</v>
      </c>
      <c r="D24" s="118">
        <f t="shared" si="2"/>
        <v>28686146</v>
      </c>
      <c r="E24" s="118">
        <f t="shared" si="2"/>
        <v>28730791.73</v>
      </c>
      <c r="F24" s="118">
        <f t="shared" si="2"/>
        <v>28668197</v>
      </c>
      <c r="G24" s="118">
        <f t="shared" si="2"/>
        <v>28695756.23</v>
      </c>
      <c r="H24" s="118">
        <f t="shared" si="2"/>
        <v>26441048</v>
      </c>
      <c r="I24" s="118">
        <f t="shared" si="2"/>
        <v>25289771.82</v>
      </c>
      <c r="J24" s="118">
        <f t="shared" si="2"/>
        <v>787049</v>
      </c>
      <c r="K24" s="118">
        <f t="shared" si="2"/>
        <v>669491.53</v>
      </c>
      <c r="L24" s="118">
        <f t="shared" si="2"/>
        <v>940400</v>
      </c>
      <c r="M24" s="118">
        <f t="shared" si="2"/>
        <v>2099537.97</v>
      </c>
      <c r="N24" s="118">
        <f t="shared" si="2"/>
        <v>486900</v>
      </c>
      <c r="O24" s="118">
        <f t="shared" si="2"/>
        <v>636954.91</v>
      </c>
      <c r="P24" s="118">
        <f t="shared" si="2"/>
        <v>12800</v>
      </c>
      <c r="Q24" s="118">
        <f t="shared" si="2"/>
        <v>0</v>
      </c>
      <c r="R24" s="118">
        <f t="shared" si="2"/>
        <v>17949</v>
      </c>
      <c r="S24" s="118">
        <f t="shared" si="2"/>
        <v>35035.5</v>
      </c>
      <c r="T24" s="118">
        <f t="shared" si="2"/>
        <v>17949</v>
      </c>
      <c r="U24" s="118">
        <f t="shared" si="2"/>
        <v>35035.5</v>
      </c>
      <c r="V24" s="118">
        <f t="shared" si="2"/>
        <v>181180</v>
      </c>
      <c r="W24" s="118">
        <f t="shared" si="2"/>
        <v>376655.61</v>
      </c>
      <c r="X24" s="118">
        <f t="shared" si="2"/>
        <v>163288</v>
      </c>
      <c r="Y24" s="118">
        <f t="shared" si="2"/>
        <v>336961.77</v>
      </c>
      <c r="Z24" s="118">
        <f t="shared" si="2"/>
        <v>163288</v>
      </c>
      <c r="AA24" s="118">
        <f t="shared" si="2"/>
        <v>336961.77</v>
      </c>
      <c r="AB24" s="118">
        <f t="shared" si="2"/>
        <v>0</v>
      </c>
      <c r="AC24" s="118">
        <f t="shared" si="2"/>
        <v>32.26</v>
      </c>
      <c r="AD24" s="118">
        <f t="shared" si="2"/>
        <v>0</v>
      </c>
      <c r="AE24" s="118">
        <f t="shared" si="2"/>
        <v>32.26</v>
      </c>
      <c r="AF24" s="118">
        <f t="shared" si="2"/>
        <v>17892</v>
      </c>
      <c r="AG24" s="118">
        <f t="shared" si="2"/>
        <v>39661.58</v>
      </c>
      <c r="AH24" s="118">
        <f aca="true" t="shared" si="3" ref="AH24:BM24">SUM(AH9:AH22)</f>
        <v>0</v>
      </c>
      <c r="AI24" s="118">
        <f t="shared" si="3"/>
        <v>6145.03</v>
      </c>
      <c r="AJ24" s="118">
        <f t="shared" si="3"/>
        <v>200</v>
      </c>
      <c r="AK24" s="118">
        <f t="shared" si="3"/>
        <v>12516.55</v>
      </c>
      <c r="AL24" s="118">
        <f t="shared" si="3"/>
        <v>17522</v>
      </c>
      <c r="AM24" s="118">
        <f t="shared" si="3"/>
        <v>21000</v>
      </c>
      <c r="AN24" s="118">
        <f t="shared" si="3"/>
        <v>170</v>
      </c>
      <c r="AO24" s="118">
        <f t="shared" si="3"/>
        <v>0</v>
      </c>
      <c r="AP24" s="118">
        <f t="shared" si="3"/>
        <v>2467514</v>
      </c>
      <c r="AQ24" s="118">
        <f t="shared" si="3"/>
        <v>1035538.7400000001</v>
      </c>
      <c r="AR24" s="118">
        <f t="shared" si="3"/>
        <v>171664</v>
      </c>
      <c r="AS24" s="118">
        <f t="shared" si="3"/>
        <v>0</v>
      </c>
      <c r="AT24" s="118">
        <f t="shared" si="3"/>
        <v>171664</v>
      </c>
      <c r="AU24" s="118">
        <f t="shared" si="3"/>
        <v>0</v>
      </c>
      <c r="AV24" s="118">
        <f t="shared" si="3"/>
        <v>541000</v>
      </c>
      <c r="AW24" s="118">
        <f t="shared" si="3"/>
        <v>0</v>
      </c>
      <c r="AX24" s="118">
        <f t="shared" si="3"/>
        <v>541000</v>
      </c>
      <c r="AY24" s="118">
        <f t="shared" si="3"/>
        <v>0</v>
      </c>
      <c r="AZ24" s="118">
        <f t="shared" si="3"/>
        <v>1754850</v>
      </c>
      <c r="BA24" s="118">
        <f t="shared" si="3"/>
        <v>1035538.7400000001</v>
      </c>
      <c r="BB24" s="118">
        <f t="shared" si="3"/>
        <v>10722664</v>
      </c>
      <c r="BC24" s="118">
        <f t="shared" si="3"/>
        <v>14105500.450000001</v>
      </c>
      <c r="BD24" s="118">
        <f t="shared" si="3"/>
        <v>3644966</v>
      </c>
      <c r="BE24" s="118">
        <f t="shared" si="3"/>
        <v>3561720.22</v>
      </c>
      <c r="BF24" s="118">
        <f t="shared" si="3"/>
        <v>2197</v>
      </c>
      <c r="BG24" s="118">
        <f t="shared" si="3"/>
        <v>2321.21</v>
      </c>
      <c r="BH24" s="118">
        <f t="shared" si="3"/>
        <v>62971</v>
      </c>
      <c r="BI24" s="118">
        <f t="shared" si="3"/>
        <v>11622.199999999999</v>
      </c>
      <c r="BJ24" s="118">
        <f t="shared" si="3"/>
        <v>185410</v>
      </c>
      <c r="BK24" s="118">
        <f t="shared" si="3"/>
        <v>134340.58</v>
      </c>
      <c r="BL24" s="118">
        <f t="shared" si="3"/>
        <v>576912</v>
      </c>
      <c r="BM24" s="118">
        <f t="shared" si="3"/>
        <v>897383.38</v>
      </c>
      <c r="BN24" s="118">
        <f aca="true" t="shared" si="4" ref="BN24:CS24">SUM(BN9:BN22)</f>
        <v>780616</v>
      </c>
      <c r="BO24" s="118">
        <f t="shared" si="4"/>
        <v>853797.0199999999</v>
      </c>
      <c r="BP24" s="118">
        <f t="shared" si="4"/>
        <v>1576448</v>
      </c>
      <c r="BQ24" s="118">
        <f t="shared" si="4"/>
        <v>1263505.52</v>
      </c>
      <c r="BR24" s="118">
        <f t="shared" si="4"/>
        <v>149093</v>
      </c>
      <c r="BS24" s="118">
        <f t="shared" si="4"/>
        <v>75274.08</v>
      </c>
      <c r="BT24" s="118">
        <f t="shared" si="4"/>
        <v>273819</v>
      </c>
      <c r="BU24" s="118">
        <f t="shared" si="4"/>
        <v>277642.89999999997</v>
      </c>
      <c r="BV24" s="118">
        <f t="shared" si="4"/>
        <v>25000</v>
      </c>
      <c r="BW24" s="118">
        <f t="shared" si="4"/>
        <v>0</v>
      </c>
      <c r="BX24" s="118">
        <f t="shared" si="4"/>
        <v>12500</v>
      </c>
      <c r="BY24" s="118">
        <f t="shared" si="4"/>
        <v>45833.33</v>
      </c>
      <c r="BZ24" s="118">
        <f t="shared" si="4"/>
        <v>600</v>
      </c>
      <c r="CA24" s="118">
        <f t="shared" si="4"/>
        <v>292</v>
      </c>
      <c r="CB24" s="118">
        <f t="shared" si="4"/>
        <v>600</v>
      </c>
      <c r="CC24" s="118">
        <f t="shared" si="4"/>
        <v>292</v>
      </c>
      <c r="CD24" s="118">
        <f t="shared" si="4"/>
        <v>0</v>
      </c>
      <c r="CE24" s="118">
        <f t="shared" si="4"/>
        <v>51</v>
      </c>
      <c r="CF24" s="118">
        <f t="shared" si="4"/>
        <v>0</v>
      </c>
      <c r="CG24" s="118">
        <f t="shared" si="4"/>
        <v>51</v>
      </c>
      <c r="CH24" s="118">
        <f t="shared" si="4"/>
        <v>7077098</v>
      </c>
      <c r="CI24" s="118">
        <f t="shared" si="4"/>
        <v>10543437.230000002</v>
      </c>
      <c r="CJ24" s="118">
        <f t="shared" si="4"/>
        <v>0</v>
      </c>
      <c r="CK24" s="118">
        <f t="shared" si="4"/>
        <v>257.48</v>
      </c>
      <c r="CL24" s="118">
        <f t="shared" si="4"/>
        <v>807453</v>
      </c>
      <c r="CM24" s="118">
        <f t="shared" si="4"/>
        <v>1188866.95</v>
      </c>
      <c r="CN24" s="118">
        <f t="shared" si="4"/>
        <v>5602577</v>
      </c>
      <c r="CO24" s="118">
        <f t="shared" si="4"/>
        <v>8381469.879999999</v>
      </c>
      <c r="CP24" s="118">
        <f t="shared" si="4"/>
        <v>667068</v>
      </c>
      <c r="CQ24" s="118">
        <f t="shared" si="4"/>
        <v>972842.9199999999</v>
      </c>
      <c r="CR24" s="118">
        <f t="shared" si="4"/>
        <v>349261</v>
      </c>
      <c r="CS24" s="118">
        <f t="shared" si="4"/>
        <v>705775.5899999999</v>
      </c>
      <c r="CT24" s="118">
        <f aca="true" t="shared" si="5" ref="CT24:DY24">SUM(CT9:CT22)</f>
        <v>13670</v>
      </c>
      <c r="CU24" s="118">
        <f t="shared" si="5"/>
        <v>67263.71999999999</v>
      </c>
      <c r="CV24" s="118">
        <f t="shared" si="5"/>
        <v>4300</v>
      </c>
      <c r="CW24" s="118">
        <f t="shared" si="5"/>
        <v>1074</v>
      </c>
      <c r="CX24" s="118">
        <f t="shared" si="5"/>
        <v>4300</v>
      </c>
      <c r="CY24" s="118">
        <f t="shared" si="5"/>
        <v>1074</v>
      </c>
      <c r="CZ24" s="118">
        <f t="shared" si="5"/>
        <v>9370</v>
      </c>
      <c r="DA24" s="118">
        <f t="shared" si="5"/>
        <v>66189.71999999999</v>
      </c>
      <c r="DB24" s="118">
        <f t="shared" si="5"/>
        <v>5000</v>
      </c>
      <c r="DC24" s="118">
        <f t="shared" si="5"/>
        <v>0</v>
      </c>
      <c r="DD24" s="118">
        <f t="shared" si="5"/>
        <v>0</v>
      </c>
      <c r="DE24" s="118">
        <f t="shared" si="5"/>
        <v>1</v>
      </c>
      <c r="DF24" s="118">
        <f t="shared" si="5"/>
        <v>4370</v>
      </c>
      <c r="DG24" s="118">
        <f t="shared" si="5"/>
        <v>9564.2</v>
      </c>
      <c r="DH24" s="118">
        <f t="shared" si="5"/>
        <v>0</v>
      </c>
      <c r="DI24" s="118">
        <f t="shared" si="5"/>
        <v>47000</v>
      </c>
      <c r="DJ24" s="118">
        <f t="shared" si="5"/>
        <v>0</v>
      </c>
      <c r="DK24" s="118">
        <f t="shared" si="5"/>
        <v>9624.52</v>
      </c>
      <c r="DL24" s="118">
        <f t="shared" si="5"/>
        <v>273191</v>
      </c>
      <c r="DM24" s="118">
        <f t="shared" si="5"/>
        <v>480837.58999999997</v>
      </c>
      <c r="DN24" s="118">
        <f t="shared" si="5"/>
        <v>189793</v>
      </c>
      <c r="DO24" s="118">
        <f t="shared" si="5"/>
        <v>375437.37000000005</v>
      </c>
      <c r="DP24" s="118">
        <f t="shared" si="5"/>
        <v>15950</v>
      </c>
      <c r="DQ24" s="118">
        <f t="shared" si="5"/>
        <v>8810</v>
      </c>
      <c r="DR24" s="118">
        <f t="shared" si="5"/>
        <v>84823</v>
      </c>
      <c r="DS24" s="118">
        <f t="shared" si="5"/>
        <v>174317.37000000008</v>
      </c>
      <c r="DT24" s="118">
        <f t="shared" si="5"/>
        <v>89020</v>
      </c>
      <c r="DU24" s="118">
        <f t="shared" si="5"/>
        <v>191150</v>
      </c>
      <c r="DV24" s="118">
        <f t="shared" si="5"/>
        <v>0</v>
      </c>
      <c r="DW24" s="118">
        <f t="shared" si="5"/>
        <v>1160</v>
      </c>
      <c r="DX24" s="118">
        <f t="shared" si="5"/>
        <v>69889</v>
      </c>
      <c r="DY24" s="118">
        <f t="shared" si="5"/>
        <v>89276.51000000001</v>
      </c>
      <c r="DZ24" s="118">
        <f aca="true" t="shared" si="6" ref="DZ24:FE24">SUM(DZ9:DZ22)</f>
        <v>69889</v>
      </c>
      <c r="EA24" s="118">
        <f t="shared" si="6"/>
        <v>89276.51000000001</v>
      </c>
      <c r="EB24" s="118">
        <f t="shared" si="6"/>
        <v>13509</v>
      </c>
      <c r="EC24" s="118">
        <f t="shared" si="6"/>
        <v>16123.710000000001</v>
      </c>
      <c r="ED24" s="118">
        <f t="shared" si="6"/>
        <v>7076</v>
      </c>
      <c r="EE24" s="118">
        <f t="shared" si="6"/>
        <v>8527.360000000002</v>
      </c>
      <c r="EF24" s="118">
        <f t="shared" si="6"/>
        <v>0</v>
      </c>
      <c r="EG24" s="118">
        <f t="shared" si="6"/>
        <v>807.2</v>
      </c>
      <c r="EH24" s="118">
        <f t="shared" si="6"/>
        <v>6433</v>
      </c>
      <c r="EI24" s="118">
        <f t="shared" si="6"/>
        <v>6789.15</v>
      </c>
      <c r="EJ24" s="118">
        <f t="shared" si="6"/>
        <v>62400</v>
      </c>
      <c r="EK24" s="118">
        <f t="shared" si="6"/>
        <v>157674.28</v>
      </c>
      <c r="EL24" s="118">
        <f t="shared" si="6"/>
        <v>62400</v>
      </c>
      <c r="EM24" s="118">
        <f t="shared" si="6"/>
        <v>157674.28</v>
      </c>
      <c r="EN24" s="118">
        <f t="shared" si="6"/>
        <v>62400</v>
      </c>
      <c r="EO24" s="118">
        <f t="shared" si="6"/>
        <v>157674.28</v>
      </c>
      <c r="EP24" s="118">
        <f t="shared" si="6"/>
        <v>104322391</v>
      </c>
      <c r="EQ24" s="118">
        <f t="shared" si="6"/>
        <v>88069165.22</v>
      </c>
      <c r="ER24" s="118">
        <f t="shared" si="6"/>
        <v>104322391</v>
      </c>
      <c r="ES24" s="118">
        <f t="shared" si="6"/>
        <v>88069165.22</v>
      </c>
      <c r="ET24" s="118">
        <f t="shared" si="6"/>
        <v>1082000</v>
      </c>
      <c r="EU24" s="118">
        <f t="shared" si="6"/>
        <v>901666.66</v>
      </c>
      <c r="EV24" s="118">
        <f t="shared" si="6"/>
        <v>1082000</v>
      </c>
      <c r="EW24" s="118">
        <f t="shared" si="6"/>
        <v>901666.66</v>
      </c>
      <c r="EX24" s="118">
        <f t="shared" si="6"/>
        <v>29704700</v>
      </c>
      <c r="EY24" s="118">
        <f t="shared" si="6"/>
        <v>29704700</v>
      </c>
      <c r="EZ24" s="118">
        <f t="shared" si="6"/>
        <v>20661800</v>
      </c>
      <c r="FA24" s="118">
        <f t="shared" si="6"/>
        <v>20661800</v>
      </c>
      <c r="FB24" s="118">
        <f t="shared" si="6"/>
        <v>9042900</v>
      </c>
      <c r="FC24" s="118">
        <f t="shared" si="6"/>
        <v>9042900</v>
      </c>
      <c r="FD24" s="118">
        <f t="shared" si="6"/>
        <v>2820208</v>
      </c>
      <c r="FE24" s="118">
        <f t="shared" si="6"/>
        <v>2820208</v>
      </c>
      <c r="FF24" s="118">
        <f aca="true" t="shared" si="7" ref="FF24:GG24">SUM(FF9:FF22)</f>
        <v>2820208</v>
      </c>
      <c r="FG24" s="118">
        <f t="shared" si="7"/>
        <v>2820208</v>
      </c>
      <c r="FH24" s="118">
        <f t="shared" si="7"/>
        <v>70715483</v>
      </c>
      <c r="FI24" s="118">
        <f t="shared" si="7"/>
        <v>54642590.56</v>
      </c>
      <c r="FJ24" s="118">
        <f t="shared" si="7"/>
        <v>40868173</v>
      </c>
      <c r="FK24" s="118">
        <f t="shared" si="7"/>
        <v>25628673</v>
      </c>
      <c r="FL24" s="118">
        <f t="shared" si="7"/>
        <v>413608</v>
      </c>
      <c r="FM24" s="118">
        <f t="shared" si="7"/>
        <v>360950.24</v>
      </c>
      <c r="FN24" s="118">
        <f t="shared" si="7"/>
        <v>14383437</v>
      </c>
      <c r="FO24" s="118">
        <f t="shared" si="7"/>
        <v>14383437</v>
      </c>
      <c r="FP24" s="118">
        <f t="shared" si="7"/>
        <v>521832</v>
      </c>
      <c r="FQ24" s="118">
        <f t="shared" si="7"/>
        <v>521797.32</v>
      </c>
      <c r="FR24" s="118">
        <f t="shared" si="7"/>
        <v>346918</v>
      </c>
      <c r="FS24" s="118">
        <f t="shared" si="7"/>
        <v>346918</v>
      </c>
      <c r="FT24" s="118">
        <f t="shared" si="7"/>
        <v>107872</v>
      </c>
      <c r="FU24" s="118">
        <f t="shared" si="7"/>
        <v>107872</v>
      </c>
      <c r="FV24" s="118">
        <f t="shared" si="7"/>
        <v>2082035</v>
      </c>
      <c r="FW24" s="118">
        <f t="shared" si="7"/>
        <v>1701335</v>
      </c>
      <c r="FX24" s="118">
        <f t="shared" si="7"/>
        <v>364400</v>
      </c>
      <c r="FY24" s="118">
        <f t="shared" si="7"/>
        <v>364400</v>
      </c>
      <c r="FZ24" s="118">
        <f t="shared" si="7"/>
        <v>0</v>
      </c>
      <c r="GA24" s="118">
        <f t="shared" si="7"/>
        <v>0</v>
      </c>
      <c r="GB24" s="118">
        <f t="shared" si="7"/>
        <v>11627208</v>
      </c>
      <c r="GC24" s="118">
        <f t="shared" si="7"/>
        <v>11227208</v>
      </c>
      <c r="GD24" s="118">
        <f t="shared" si="7"/>
        <v>42406765</v>
      </c>
      <c r="GE24" s="118">
        <f t="shared" si="7"/>
        <v>44954262.120000005</v>
      </c>
      <c r="GF24" s="118">
        <f t="shared" si="7"/>
        <v>146729156</v>
      </c>
      <c r="GG24" s="118">
        <f t="shared" si="7"/>
        <v>133023427.34000002</v>
      </c>
      <c r="GH24" s="110">
        <f>GG24-GF24</f>
        <v>-13705728.659999982</v>
      </c>
      <c r="GI24" s="121">
        <f>GG24/GF24*100</f>
        <v>90.65916479475969</v>
      </c>
    </row>
    <row r="25" spans="190:191" ht="12.75">
      <c r="GH25" s="110">
        <f>GG25-GF25</f>
        <v>0</v>
      </c>
      <c r="GI25" s="121"/>
    </row>
    <row r="26" spans="1:191" ht="12.75">
      <c r="A26" s="119" t="s">
        <v>126</v>
      </c>
      <c r="B26" s="120">
        <f>B24-B9</f>
        <v>13368237</v>
      </c>
      <c r="C26" s="120">
        <f aca="true" t="shared" si="8" ref="C26:BN26">C24-C9</f>
        <v>15522325.799999993</v>
      </c>
      <c r="D26" s="120">
        <f t="shared" si="8"/>
        <v>7149</v>
      </c>
      <c r="E26" s="120">
        <f t="shared" si="8"/>
        <v>18631</v>
      </c>
      <c r="F26" s="120">
        <f t="shared" si="8"/>
        <v>0</v>
      </c>
      <c r="G26" s="120">
        <f t="shared" si="8"/>
        <v>0</v>
      </c>
      <c r="H26" s="120">
        <f t="shared" si="8"/>
        <v>0</v>
      </c>
      <c r="I26" s="120">
        <f t="shared" si="8"/>
        <v>0</v>
      </c>
      <c r="J26" s="120">
        <f t="shared" si="8"/>
        <v>0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0">
        <f t="shared" si="8"/>
        <v>0</v>
      </c>
      <c r="O26" s="120">
        <f t="shared" si="8"/>
        <v>0</v>
      </c>
      <c r="P26" s="120">
        <f t="shared" si="8"/>
        <v>0</v>
      </c>
      <c r="Q26" s="120">
        <f t="shared" si="8"/>
        <v>0</v>
      </c>
      <c r="R26" s="120">
        <f t="shared" si="8"/>
        <v>7149</v>
      </c>
      <c r="S26" s="120">
        <f t="shared" si="8"/>
        <v>18631</v>
      </c>
      <c r="T26" s="120">
        <f t="shared" si="8"/>
        <v>7149</v>
      </c>
      <c r="U26" s="120">
        <f t="shared" si="8"/>
        <v>18631</v>
      </c>
      <c r="V26" s="120">
        <f t="shared" si="8"/>
        <v>170910</v>
      </c>
      <c r="W26" s="120">
        <f t="shared" si="8"/>
        <v>362655.61</v>
      </c>
      <c r="X26" s="120">
        <f t="shared" si="8"/>
        <v>163288</v>
      </c>
      <c r="Y26" s="120">
        <f t="shared" si="8"/>
        <v>336961.77</v>
      </c>
      <c r="Z26" s="120">
        <f t="shared" si="8"/>
        <v>163288</v>
      </c>
      <c r="AA26" s="120">
        <f t="shared" si="8"/>
        <v>336961.77</v>
      </c>
      <c r="AB26" s="120">
        <f t="shared" si="8"/>
        <v>0</v>
      </c>
      <c r="AC26" s="120">
        <f t="shared" si="8"/>
        <v>32.26</v>
      </c>
      <c r="AD26" s="120">
        <f t="shared" si="8"/>
        <v>0</v>
      </c>
      <c r="AE26" s="120">
        <f t="shared" si="8"/>
        <v>32.26</v>
      </c>
      <c r="AF26" s="120">
        <f t="shared" si="8"/>
        <v>7622</v>
      </c>
      <c r="AG26" s="120">
        <f t="shared" si="8"/>
        <v>25661.58</v>
      </c>
      <c r="AH26" s="120">
        <f t="shared" si="8"/>
        <v>0</v>
      </c>
      <c r="AI26" s="120">
        <f t="shared" si="8"/>
        <v>6145.03</v>
      </c>
      <c r="AJ26" s="120">
        <f t="shared" si="8"/>
        <v>200</v>
      </c>
      <c r="AK26" s="120">
        <f t="shared" si="8"/>
        <v>12516.55</v>
      </c>
      <c r="AL26" s="120">
        <f t="shared" si="8"/>
        <v>7422</v>
      </c>
      <c r="AM26" s="120">
        <f t="shared" si="8"/>
        <v>7000</v>
      </c>
      <c r="AN26" s="120">
        <f t="shared" si="8"/>
        <v>0</v>
      </c>
      <c r="AO26" s="120">
        <f t="shared" si="8"/>
        <v>0</v>
      </c>
      <c r="AP26" s="120">
        <f t="shared" si="8"/>
        <v>2467514</v>
      </c>
      <c r="AQ26" s="120">
        <f t="shared" si="8"/>
        <v>1035538.7400000001</v>
      </c>
      <c r="AR26" s="120">
        <f t="shared" si="8"/>
        <v>171664</v>
      </c>
      <c r="AS26" s="120">
        <f t="shared" si="8"/>
        <v>0</v>
      </c>
      <c r="AT26" s="120">
        <f t="shared" si="8"/>
        <v>171664</v>
      </c>
      <c r="AU26" s="120">
        <f t="shared" si="8"/>
        <v>0</v>
      </c>
      <c r="AV26" s="120">
        <f t="shared" si="8"/>
        <v>541000</v>
      </c>
      <c r="AW26" s="120">
        <f t="shared" si="8"/>
        <v>0</v>
      </c>
      <c r="AX26" s="120">
        <f t="shared" si="8"/>
        <v>541000</v>
      </c>
      <c r="AY26" s="120">
        <f t="shared" si="8"/>
        <v>0</v>
      </c>
      <c r="AZ26" s="120">
        <f t="shared" si="8"/>
        <v>1754850</v>
      </c>
      <c r="BA26" s="120">
        <f t="shared" si="8"/>
        <v>1035538.7400000001</v>
      </c>
      <c r="BB26" s="120">
        <f t="shared" si="8"/>
        <v>10722664</v>
      </c>
      <c r="BC26" s="120">
        <f t="shared" si="8"/>
        <v>14105500.450000001</v>
      </c>
      <c r="BD26" s="120">
        <f t="shared" si="8"/>
        <v>3644966</v>
      </c>
      <c r="BE26" s="120">
        <f t="shared" si="8"/>
        <v>3561720.22</v>
      </c>
      <c r="BF26" s="120">
        <f t="shared" si="8"/>
        <v>2197</v>
      </c>
      <c r="BG26" s="120">
        <f t="shared" si="8"/>
        <v>2321.21</v>
      </c>
      <c r="BH26" s="120">
        <f t="shared" si="8"/>
        <v>62971</v>
      </c>
      <c r="BI26" s="120">
        <f t="shared" si="8"/>
        <v>11622.199999999999</v>
      </c>
      <c r="BJ26" s="120">
        <f t="shared" si="8"/>
        <v>185410</v>
      </c>
      <c r="BK26" s="120">
        <f t="shared" si="8"/>
        <v>134340.58</v>
      </c>
      <c r="BL26" s="120">
        <f t="shared" si="8"/>
        <v>576912</v>
      </c>
      <c r="BM26" s="120">
        <f t="shared" si="8"/>
        <v>897383.38</v>
      </c>
      <c r="BN26" s="120">
        <f t="shared" si="8"/>
        <v>780616</v>
      </c>
      <c r="BO26" s="120">
        <f aca="true" t="shared" si="9" ref="BO26:DZ26">BO24-BO9</f>
        <v>853797.0199999999</v>
      </c>
      <c r="BP26" s="120">
        <f t="shared" si="9"/>
        <v>1576448</v>
      </c>
      <c r="BQ26" s="120">
        <f t="shared" si="9"/>
        <v>1263505.52</v>
      </c>
      <c r="BR26" s="120">
        <f t="shared" si="9"/>
        <v>149093</v>
      </c>
      <c r="BS26" s="120">
        <f t="shared" si="9"/>
        <v>75274.08</v>
      </c>
      <c r="BT26" s="120">
        <f t="shared" si="9"/>
        <v>273819</v>
      </c>
      <c r="BU26" s="120">
        <f t="shared" si="9"/>
        <v>277642.89999999997</v>
      </c>
      <c r="BV26" s="120">
        <f t="shared" si="9"/>
        <v>25000</v>
      </c>
      <c r="BW26" s="120">
        <f t="shared" si="9"/>
        <v>0</v>
      </c>
      <c r="BX26" s="120">
        <f t="shared" si="9"/>
        <v>12500</v>
      </c>
      <c r="BY26" s="120">
        <f t="shared" si="9"/>
        <v>45833.33</v>
      </c>
      <c r="BZ26" s="120">
        <f t="shared" si="9"/>
        <v>600</v>
      </c>
      <c r="CA26" s="120">
        <f t="shared" si="9"/>
        <v>292</v>
      </c>
      <c r="CB26" s="120">
        <f t="shared" si="9"/>
        <v>600</v>
      </c>
      <c r="CC26" s="120">
        <f t="shared" si="9"/>
        <v>292</v>
      </c>
      <c r="CD26" s="120">
        <f t="shared" si="9"/>
        <v>0</v>
      </c>
      <c r="CE26" s="120">
        <f t="shared" si="9"/>
        <v>51</v>
      </c>
      <c r="CF26" s="120">
        <f t="shared" si="9"/>
        <v>0</v>
      </c>
      <c r="CG26" s="120">
        <f t="shared" si="9"/>
        <v>51</v>
      </c>
      <c r="CH26" s="120">
        <f t="shared" si="9"/>
        <v>7077098</v>
      </c>
      <c r="CI26" s="120">
        <f t="shared" si="9"/>
        <v>10543437.230000002</v>
      </c>
      <c r="CJ26" s="120">
        <f t="shared" si="9"/>
        <v>0</v>
      </c>
      <c r="CK26" s="120">
        <f t="shared" si="9"/>
        <v>257.48</v>
      </c>
      <c r="CL26" s="120">
        <f t="shared" si="9"/>
        <v>807453</v>
      </c>
      <c r="CM26" s="120">
        <f t="shared" si="9"/>
        <v>1188866.95</v>
      </c>
      <c r="CN26" s="120">
        <f t="shared" si="9"/>
        <v>5602577</v>
      </c>
      <c r="CO26" s="120">
        <f t="shared" si="9"/>
        <v>8381469.879999999</v>
      </c>
      <c r="CP26" s="120">
        <f t="shared" si="9"/>
        <v>667068</v>
      </c>
      <c r="CQ26" s="120">
        <f t="shared" si="9"/>
        <v>972842.9199999999</v>
      </c>
      <c r="CR26" s="120">
        <f t="shared" si="9"/>
        <v>285311</v>
      </c>
      <c r="CS26" s="120">
        <f t="shared" si="9"/>
        <v>504782.0499999998</v>
      </c>
      <c r="CT26" s="120">
        <f t="shared" si="9"/>
        <v>13670</v>
      </c>
      <c r="CU26" s="120">
        <f t="shared" si="9"/>
        <v>66189.71999999999</v>
      </c>
      <c r="CV26" s="120">
        <f t="shared" si="9"/>
        <v>4300</v>
      </c>
      <c r="CW26" s="120">
        <f t="shared" si="9"/>
        <v>0</v>
      </c>
      <c r="CX26" s="120">
        <f t="shared" si="9"/>
        <v>4300</v>
      </c>
      <c r="CY26" s="120">
        <f t="shared" si="9"/>
        <v>0</v>
      </c>
      <c r="CZ26" s="120">
        <f t="shared" si="9"/>
        <v>9370</v>
      </c>
      <c r="DA26" s="120">
        <f t="shared" si="9"/>
        <v>66189.71999999999</v>
      </c>
      <c r="DB26" s="120">
        <f t="shared" si="9"/>
        <v>5000</v>
      </c>
      <c r="DC26" s="120">
        <f t="shared" si="9"/>
        <v>0</v>
      </c>
      <c r="DD26" s="120">
        <f t="shared" si="9"/>
        <v>0</v>
      </c>
      <c r="DE26" s="120">
        <f t="shared" si="9"/>
        <v>1</v>
      </c>
      <c r="DF26" s="120">
        <f t="shared" si="9"/>
        <v>4370</v>
      </c>
      <c r="DG26" s="120">
        <f t="shared" si="9"/>
        <v>9564.2</v>
      </c>
      <c r="DH26" s="120">
        <f t="shared" si="9"/>
        <v>0</v>
      </c>
      <c r="DI26" s="120">
        <f t="shared" si="9"/>
        <v>47000</v>
      </c>
      <c r="DJ26" s="120">
        <f t="shared" si="9"/>
        <v>0</v>
      </c>
      <c r="DK26" s="120">
        <f t="shared" si="9"/>
        <v>9624.52</v>
      </c>
      <c r="DL26" s="120">
        <f t="shared" si="9"/>
        <v>226491</v>
      </c>
      <c r="DM26" s="120">
        <f t="shared" si="9"/>
        <v>427969.55999999994</v>
      </c>
      <c r="DN26" s="120">
        <f t="shared" si="9"/>
        <v>147593</v>
      </c>
      <c r="DO26" s="120">
        <f t="shared" si="9"/>
        <v>325357.37000000005</v>
      </c>
      <c r="DP26" s="120">
        <f t="shared" si="9"/>
        <v>0</v>
      </c>
      <c r="DQ26" s="120">
        <f t="shared" si="9"/>
        <v>0</v>
      </c>
      <c r="DR26" s="120">
        <f t="shared" si="9"/>
        <v>84823</v>
      </c>
      <c r="DS26" s="120">
        <f t="shared" si="9"/>
        <v>174317.37000000008</v>
      </c>
      <c r="DT26" s="120">
        <f t="shared" si="9"/>
        <v>62770</v>
      </c>
      <c r="DU26" s="120">
        <f t="shared" si="9"/>
        <v>151040</v>
      </c>
      <c r="DV26" s="120">
        <f t="shared" si="9"/>
        <v>0</v>
      </c>
      <c r="DW26" s="120">
        <f t="shared" si="9"/>
        <v>0</v>
      </c>
      <c r="DX26" s="120">
        <f t="shared" si="9"/>
        <v>65389</v>
      </c>
      <c r="DY26" s="120">
        <f t="shared" si="9"/>
        <v>86488.48000000001</v>
      </c>
      <c r="DZ26" s="120">
        <f t="shared" si="9"/>
        <v>65389</v>
      </c>
      <c r="EA26" s="120">
        <f aca="true" t="shared" si="10" ref="EA26:GG26">EA24-EA9</f>
        <v>86488.48000000001</v>
      </c>
      <c r="EB26" s="120">
        <f t="shared" si="10"/>
        <v>13509</v>
      </c>
      <c r="EC26" s="120">
        <f t="shared" si="10"/>
        <v>16123.710000000001</v>
      </c>
      <c r="ED26" s="120">
        <f t="shared" si="10"/>
        <v>7076</v>
      </c>
      <c r="EE26" s="120">
        <f t="shared" si="10"/>
        <v>8527.360000000002</v>
      </c>
      <c r="EF26" s="120">
        <f t="shared" si="10"/>
        <v>0</v>
      </c>
      <c r="EG26" s="120">
        <f t="shared" si="10"/>
        <v>807.2</v>
      </c>
      <c r="EH26" s="120">
        <f t="shared" si="10"/>
        <v>6433</v>
      </c>
      <c r="EI26" s="120">
        <f t="shared" si="10"/>
        <v>6789.15</v>
      </c>
      <c r="EJ26" s="120">
        <f t="shared" si="10"/>
        <v>45150</v>
      </c>
      <c r="EK26" s="120">
        <f t="shared" si="10"/>
        <v>10622.76999999999</v>
      </c>
      <c r="EL26" s="120">
        <f t="shared" si="10"/>
        <v>45150</v>
      </c>
      <c r="EM26" s="120">
        <f t="shared" si="10"/>
        <v>10622.76999999999</v>
      </c>
      <c r="EN26" s="120">
        <f t="shared" si="10"/>
        <v>45150</v>
      </c>
      <c r="EO26" s="120">
        <f t="shared" si="10"/>
        <v>10622.76999999999</v>
      </c>
      <c r="EP26" s="120">
        <f t="shared" si="10"/>
        <v>10988388</v>
      </c>
      <c r="EQ26" s="120">
        <f t="shared" si="10"/>
        <v>10988388</v>
      </c>
      <c r="ER26" s="120">
        <f t="shared" si="10"/>
        <v>10988388</v>
      </c>
      <c r="ES26" s="120">
        <f t="shared" si="10"/>
        <v>10988388</v>
      </c>
      <c r="ET26" s="120">
        <f t="shared" si="10"/>
        <v>0</v>
      </c>
      <c r="EU26" s="120">
        <f t="shared" si="10"/>
        <v>0</v>
      </c>
      <c r="EV26" s="120">
        <f t="shared" si="10"/>
        <v>0</v>
      </c>
      <c r="EW26" s="120">
        <f t="shared" si="10"/>
        <v>0</v>
      </c>
      <c r="EX26" s="120">
        <f t="shared" si="10"/>
        <v>0</v>
      </c>
      <c r="EY26" s="120">
        <f t="shared" si="10"/>
        <v>0</v>
      </c>
      <c r="EZ26" s="120">
        <f t="shared" si="10"/>
        <v>0</v>
      </c>
      <c r="FA26" s="120">
        <f t="shared" si="10"/>
        <v>0</v>
      </c>
      <c r="FB26" s="120">
        <f t="shared" si="10"/>
        <v>0</v>
      </c>
      <c r="FC26" s="120">
        <f t="shared" si="10"/>
        <v>0</v>
      </c>
      <c r="FD26" s="120">
        <f t="shared" si="10"/>
        <v>0</v>
      </c>
      <c r="FE26" s="120">
        <f t="shared" si="10"/>
        <v>0</v>
      </c>
      <c r="FF26" s="120">
        <f t="shared" si="10"/>
        <v>0</v>
      </c>
      <c r="FG26" s="120">
        <f t="shared" si="10"/>
        <v>0</v>
      </c>
      <c r="FH26" s="120">
        <f t="shared" si="10"/>
        <v>10988388</v>
      </c>
      <c r="FI26" s="120">
        <f t="shared" si="10"/>
        <v>10988388</v>
      </c>
      <c r="FJ26" s="120">
        <f t="shared" si="10"/>
        <v>0</v>
      </c>
      <c r="FK26" s="120">
        <f t="shared" si="10"/>
        <v>0</v>
      </c>
      <c r="FL26" s="120">
        <f t="shared" si="10"/>
        <v>0</v>
      </c>
      <c r="FM26" s="120">
        <f t="shared" si="10"/>
        <v>0</v>
      </c>
      <c r="FN26" s="120">
        <f t="shared" si="10"/>
        <v>0</v>
      </c>
      <c r="FO26" s="120">
        <f t="shared" si="10"/>
        <v>0</v>
      </c>
      <c r="FP26" s="120">
        <f t="shared" si="10"/>
        <v>0</v>
      </c>
      <c r="FQ26" s="120">
        <f t="shared" si="10"/>
        <v>0</v>
      </c>
      <c r="FR26" s="120">
        <f t="shared" si="10"/>
        <v>0</v>
      </c>
      <c r="FS26" s="120">
        <f t="shared" si="10"/>
        <v>0</v>
      </c>
      <c r="FT26" s="120">
        <f t="shared" si="10"/>
        <v>0</v>
      </c>
      <c r="FU26" s="120">
        <f t="shared" si="10"/>
        <v>0</v>
      </c>
      <c r="FV26" s="120">
        <f t="shared" si="10"/>
        <v>0</v>
      </c>
      <c r="FW26" s="120">
        <f t="shared" si="10"/>
        <v>0</v>
      </c>
      <c r="FX26" s="120">
        <f t="shared" si="10"/>
        <v>0</v>
      </c>
      <c r="FY26" s="120">
        <f t="shared" si="10"/>
        <v>0</v>
      </c>
      <c r="FZ26" s="120">
        <f t="shared" si="10"/>
        <v>0</v>
      </c>
      <c r="GA26" s="120">
        <f t="shared" si="10"/>
        <v>0</v>
      </c>
      <c r="GB26" s="120">
        <f t="shared" si="10"/>
        <v>10988388</v>
      </c>
      <c r="GC26" s="120">
        <f t="shared" si="10"/>
        <v>10988388</v>
      </c>
      <c r="GD26" s="120">
        <f t="shared" si="10"/>
        <v>13653548</v>
      </c>
      <c r="GE26" s="120">
        <f t="shared" si="10"/>
        <v>16027107.850000005</v>
      </c>
      <c r="GF26" s="120">
        <f t="shared" si="10"/>
        <v>24641936</v>
      </c>
      <c r="GG26" s="120">
        <f t="shared" si="10"/>
        <v>27015495.850000024</v>
      </c>
      <c r="GH26" s="110">
        <f>GG26-GF26</f>
        <v>2373559.850000024</v>
      </c>
      <c r="GI26" s="121">
        <f>GG26/GF26*100</f>
        <v>109.63219712120032</v>
      </c>
    </row>
  </sheetData>
  <mergeCells count="96">
    <mergeCell ref="GB7:GC7"/>
    <mergeCell ref="GD7:GE7"/>
    <mergeCell ref="GF7:GG7"/>
    <mergeCell ref="FT7:FU7"/>
    <mergeCell ref="FV7:FW7"/>
    <mergeCell ref="FX7:FY7"/>
    <mergeCell ref="FZ7:GA7"/>
    <mergeCell ref="FL7:FM7"/>
    <mergeCell ref="FN7:FO7"/>
    <mergeCell ref="FP7:FQ7"/>
    <mergeCell ref="FR7:FS7"/>
    <mergeCell ref="FD7:FE7"/>
    <mergeCell ref="FF7:FG7"/>
    <mergeCell ref="FH7:FI7"/>
    <mergeCell ref="FJ7:FK7"/>
    <mergeCell ref="EV7:EW7"/>
    <mergeCell ref="EX7:EY7"/>
    <mergeCell ref="EZ7:FA7"/>
    <mergeCell ref="FB7:FC7"/>
    <mergeCell ref="EN7:EO7"/>
    <mergeCell ref="EP7:EQ7"/>
    <mergeCell ref="ER7:ES7"/>
    <mergeCell ref="ET7:EU7"/>
    <mergeCell ref="EF7:EG7"/>
    <mergeCell ref="EH7:EI7"/>
    <mergeCell ref="EJ7:EK7"/>
    <mergeCell ref="EL7:EM7"/>
    <mergeCell ref="DX7:DY7"/>
    <mergeCell ref="DZ7:EA7"/>
    <mergeCell ref="EB7:EC7"/>
    <mergeCell ref="ED7:EE7"/>
    <mergeCell ref="DP7:DQ7"/>
    <mergeCell ref="DR7:DS7"/>
    <mergeCell ref="DT7:DU7"/>
    <mergeCell ref="DV7:DW7"/>
    <mergeCell ref="DH7:DI7"/>
    <mergeCell ref="DJ7:DK7"/>
    <mergeCell ref="DL7:DM7"/>
    <mergeCell ref="DN7:DO7"/>
    <mergeCell ref="CZ7:DA7"/>
    <mergeCell ref="DB7:DC7"/>
    <mergeCell ref="DD7:DE7"/>
    <mergeCell ref="DF7:DG7"/>
    <mergeCell ref="CR7:CS7"/>
    <mergeCell ref="CT7:CU7"/>
    <mergeCell ref="CV7:CW7"/>
    <mergeCell ref="CX7:CY7"/>
    <mergeCell ref="CJ7:CK7"/>
    <mergeCell ref="CL7:CM7"/>
    <mergeCell ref="CN7:CO7"/>
    <mergeCell ref="CP7:CQ7"/>
    <mergeCell ref="CB7:CC7"/>
    <mergeCell ref="CD7:CE7"/>
    <mergeCell ref="CF7:CG7"/>
    <mergeCell ref="CH7:CI7"/>
    <mergeCell ref="BT7:BU7"/>
    <mergeCell ref="BV7:BW7"/>
    <mergeCell ref="BX7:BY7"/>
    <mergeCell ref="BZ7:CA7"/>
    <mergeCell ref="BL7:BM7"/>
    <mergeCell ref="BN7:BO7"/>
    <mergeCell ref="BP7:BQ7"/>
    <mergeCell ref="BR7:BS7"/>
    <mergeCell ref="BD7:BE7"/>
    <mergeCell ref="BF7:BG7"/>
    <mergeCell ref="BH7:BI7"/>
    <mergeCell ref="BJ7:BK7"/>
    <mergeCell ref="AV7:AW7"/>
    <mergeCell ref="AX7:AY7"/>
    <mergeCell ref="AZ7:BA7"/>
    <mergeCell ref="BB7:BC7"/>
    <mergeCell ref="AN7:AO7"/>
    <mergeCell ref="AP7:AQ7"/>
    <mergeCell ref="AR7:AS7"/>
    <mergeCell ref="AT7:AU7"/>
    <mergeCell ref="AF7:AG7"/>
    <mergeCell ref="AH7:AI7"/>
    <mergeCell ref="AJ7:AK7"/>
    <mergeCell ref="AL7:AM7"/>
    <mergeCell ref="X7:Y7"/>
    <mergeCell ref="Z7:AA7"/>
    <mergeCell ref="AB7:AC7"/>
    <mergeCell ref="AD7:AE7"/>
    <mergeCell ref="P7:Q7"/>
    <mergeCell ref="R7:S7"/>
    <mergeCell ref="T7:U7"/>
    <mergeCell ref="V7:W7"/>
    <mergeCell ref="A3:O3"/>
    <mergeCell ref="A5:O5"/>
    <mergeCell ref="B7:C7"/>
    <mergeCell ref="D7:E7"/>
    <mergeCell ref="F7:G7"/>
    <mergeCell ref="H7:I7"/>
    <mergeCell ref="J7:K7"/>
    <mergeCell ref="L7:M7"/>
    <mergeCell ref="N7:O7"/>
  </mergeCells>
  <printOptions/>
  <pageMargins left="0.4166666666666667" right="0.4166666666666667" top="0.4166666666666667" bottom="0.4166666666666667" header="0" footer="0"/>
  <pageSetup fitToHeight="5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R108"/>
  <sheetViews>
    <sheetView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2" sqref="E52:F56"/>
    </sheetView>
  </sheetViews>
  <sheetFormatPr defaultColWidth="9.140625" defaultRowHeight="12.75"/>
  <cols>
    <col min="1" max="1" width="10.7109375" style="101" customWidth="1"/>
    <col min="2" max="2" width="29.57421875" style="101" customWidth="1"/>
    <col min="3" max="18" width="15.7109375" style="101" customWidth="1"/>
    <col min="19" max="16384" width="9.140625" style="101" customWidth="1"/>
  </cols>
  <sheetData>
    <row r="1" ht="12.75">
      <c r="A1" s="101" t="s">
        <v>2</v>
      </c>
    </row>
    <row r="2" spans="1:14" ht="18">
      <c r="A2" s="126" t="s">
        <v>128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2.75">
      <c r="A3" s="125" t="s">
        <v>43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12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2.75">
      <c r="A5" s="101" t="s">
        <v>124</v>
      </c>
      <c r="N5" s="153" t="s">
        <v>3</v>
      </c>
    </row>
    <row r="6" spans="1:18" s="102" customFormat="1" ht="63.75">
      <c r="A6" s="154" t="s">
        <v>4</v>
      </c>
      <c r="B6" s="154" t="s">
        <v>5</v>
      </c>
      <c r="C6" s="154" t="s">
        <v>6</v>
      </c>
      <c r="D6" s="154" t="s">
        <v>7</v>
      </c>
      <c r="E6" s="154" t="s">
        <v>8</v>
      </c>
      <c r="F6" s="154" t="s">
        <v>9</v>
      </c>
      <c r="G6" s="154"/>
      <c r="H6" s="154" t="s">
        <v>116</v>
      </c>
      <c r="I6" s="154" t="s">
        <v>117</v>
      </c>
      <c r="J6" s="154" t="s">
        <v>9</v>
      </c>
      <c r="K6" s="154" t="s">
        <v>59</v>
      </c>
      <c r="L6" s="154" t="s">
        <v>10</v>
      </c>
      <c r="M6" s="154" t="s">
        <v>11</v>
      </c>
      <c r="N6" s="154" t="s">
        <v>42</v>
      </c>
      <c r="O6" s="154" t="s">
        <v>12</v>
      </c>
      <c r="P6" s="154" t="s">
        <v>48</v>
      </c>
      <c r="Q6" s="154" t="s">
        <v>49</v>
      </c>
      <c r="R6" s="154" t="s">
        <v>50</v>
      </c>
    </row>
    <row r="7" spans="1:18" ht="12.75">
      <c r="A7" s="155" t="s">
        <v>73</v>
      </c>
      <c r="B7" s="156" t="s">
        <v>44</v>
      </c>
      <c r="C7" s="108">
        <v>48841444</v>
      </c>
      <c r="D7" s="108">
        <v>48856725</v>
      </c>
      <c r="E7" s="108">
        <v>7775561</v>
      </c>
      <c r="F7" s="108">
        <v>4328239.6</v>
      </c>
      <c r="G7" s="157">
        <f>F7/E7*100</f>
        <v>55.664660080475215</v>
      </c>
      <c r="H7" s="108">
        <v>5436954.859999999</v>
      </c>
      <c r="I7" s="108">
        <v>0</v>
      </c>
      <c r="J7" s="108">
        <v>4328239.6</v>
      </c>
      <c r="K7" s="108">
        <v>1108715.26</v>
      </c>
      <c r="L7" s="108">
        <v>573570.29</v>
      </c>
      <c r="M7" s="108">
        <f aca="true" t="shared" si="0" ref="M7:M71">E7-H7</f>
        <v>2338606.1400000006</v>
      </c>
      <c r="N7" s="108">
        <f aca="true" t="shared" si="1" ref="N7:N71">D7-H7</f>
        <v>43419770.14</v>
      </c>
      <c r="O7" s="108">
        <f aca="true" t="shared" si="2" ref="O7:O71">IF(E7=0,0,(H7/E7)*100)</f>
        <v>69.92363457762082</v>
      </c>
      <c r="P7" s="108">
        <f aca="true" t="shared" si="3" ref="P7:P71">D7-J7</f>
        <v>44528485.4</v>
      </c>
      <c r="Q7" s="108">
        <f aca="true" t="shared" si="4" ref="Q7:Q71">E7-J7</f>
        <v>3447321.4000000004</v>
      </c>
      <c r="R7" s="108">
        <f aca="true" t="shared" si="5" ref="R7:R71">IF(E7=0,0,(J7/E7)*100)</f>
        <v>55.664660080475215</v>
      </c>
    </row>
    <row r="8" spans="1:18" ht="25.5">
      <c r="A8" s="158" t="s">
        <v>13</v>
      </c>
      <c r="B8" s="159" t="s">
        <v>14</v>
      </c>
      <c r="C8" s="160">
        <v>6778871</v>
      </c>
      <c r="D8" s="160">
        <v>6778871</v>
      </c>
      <c r="E8" s="160">
        <v>1107070</v>
      </c>
      <c r="F8" s="160">
        <v>592229.11</v>
      </c>
      <c r="G8" s="157">
        <f aca="true" t="shared" si="6" ref="G8:G72">F8/E8*100</f>
        <v>53.49518187648478</v>
      </c>
      <c r="H8" s="160">
        <v>1073420</v>
      </c>
      <c r="I8" s="160">
        <v>0</v>
      </c>
      <c r="J8" s="160">
        <v>592229.11</v>
      </c>
      <c r="K8" s="160">
        <v>481190.89</v>
      </c>
      <c r="L8" s="160">
        <v>0</v>
      </c>
      <c r="M8" s="160">
        <f t="shared" si="0"/>
        <v>33650</v>
      </c>
      <c r="N8" s="160">
        <f t="shared" si="1"/>
        <v>5705451</v>
      </c>
      <c r="O8" s="160">
        <f t="shared" si="2"/>
        <v>96.96044513897043</v>
      </c>
      <c r="P8" s="160">
        <f t="shared" si="3"/>
        <v>6186641.89</v>
      </c>
      <c r="Q8" s="160">
        <f t="shared" si="4"/>
        <v>514840.89</v>
      </c>
      <c r="R8" s="160">
        <f t="shared" si="5"/>
        <v>53.49518187648478</v>
      </c>
    </row>
    <row r="9" spans="1:18" ht="25.5">
      <c r="A9" s="158" t="s">
        <v>15</v>
      </c>
      <c r="B9" s="159" t="s">
        <v>16</v>
      </c>
      <c r="C9" s="160">
        <v>9434627</v>
      </c>
      <c r="D9" s="160">
        <v>9434627</v>
      </c>
      <c r="E9" s="160">
        <v>1561922</v>
      </c>
      <c r="F9" s="160">
        <v>701858.14</v>
      </c>
      <c r="G9" s="157">
        <f t="shared" si="6"/>
        <v>44.93554351625754</v>
      </c>
      <c r="H9" s="160">
        <v>737997.46</v>
      </c>
      <c r="I9" s="160">
        <v>0</v>
      </c>
      <c r="J9" s="160">
        <v>701858.14</v>
      </c>
      <c r="K9" s="160">
        <v>36139.32</v>
      </c>
      <c r="L9" s="160">
        <v>0</v>
      </c>
      <c r="M9" s="160">
        <f t="shared" si="0"/>
        <v>823924.54</v>
      </c>
      <c r="N9" s="160">
        <f t="shared" si="1"/>
        <v>8696629.54</v>
      </c>
      <c r="O9" s="160">
        <f t="shared" si="2"/>
        <v>47.24931590694029</v>
      </c>
      <c r="P9" s="160">
        <f t="shared" si="3"/>
        <v>8732768.86</v>
      </c>
      <c r="Q9" s="160">
        <f t="shared" si="4"/>
        <v>860063.86</v>
      </c>
      <c r="R9" s="160">
        <f t="shared" si="5"/>
        <v>44.93554351625754</v>
      </c>
    </row>
    <row r="10" spans="1:18" ht="25.5">
      <c r="A10" s="158" t="s">
        <v>17</v>
      </c>
      <c r="B10" s="159" t="s">
        <v>18</v>
      </c>
      <c r="C10" s="160">
        <v>3084359</v>
      </c>
      <c r="D10" s="160">
        <v>3084359</v>
      </c>
      <c r="E10" s="160">
        <v>482876</v>
      </c>
      <c r="F10" s="160">
        <v>384618.12</v>
      </c>
      <c r="G10" s="157">
        <f t="shared" si="6"/>
        <v>79.65152958523514</v>
      </c>
      <c r="H10" s="160">
        <v>384968.12</v>
      </c>
      <c r="I10" s="160">
        <v>0</v>
      </c>
      <c r="J10" s="160">
        <v>384618.12</v>
      </c>
      <c r="K10" s="160">
        <v>350</v>
      </c>
      <c r="L10" s="160">
        <v>350</v>
      </c>
      <c r="M10" s="160">
        <f t="shared" si="0"/>
        <v>97907.88</v>
      </c>
      <c r="N10" s="160">
        <f t="shared" si="1"/>
        <v>2699390.88</v>
      </c>
      <c r="O10" s="160">
        <f t="shared" si="2"/>
        <v>79.72401196166304</v>
      </c>
      <c r="P10" s="160">
        <f t="shared" si="3"/>
        <v>2699740.88</v>
      </c>
      <c r="Q10" s="160">
        <f t="shared" si="4"/>
        <v>98257.88</v>
      </c>
      <c r="R10" s="160">
        <f t="shared" si="5"/>
        <v>79.65152958523514</v>
      </c>
    </row>
    <row r="11" spans="1:18" ht="25.5">
      <c r="A11" s="158" t="s">
        <v>19</v>
      </c>
      <c r="B11" s="159" t="s">
        <v>20</v>
      </c>
      <c r="C11" s="160">
        <v>4514315</v>
      </c>
      <c r="D11" s="160">
        <v>4514315</v>
      </c>
      <c r="E11" s="160">
        <v>686639</v>
      </c>
      <c r="F11" s="160">
        <v>400518.01</v>
      </c>
      <c r="G11" s="157">
        <f t="shared" si="6"/>
        <v>58.330215731993086</v>
      </c>
      <c r="H11" s="160">
        <v>533354.61</v>
      </c>
      <c r="I11" s="160">
        <v>0</v>
      </c>
      <c r="J11" s="160">
        <v>400518.01</v>
      </c>
      <c r="K11" s="160">
        <v>132836.6</v>
      </c>
      <c r="L11" s="160">
        <v>132836.6</v>
      </c>
      <c r="M11" s="160">
        <f t="shared" si="0"/>
        <v>153284.39</v>
      </c>
      <c r="N11" s="160">
        <f t="shared" si="1"/>
        <v>3980960.39</v>
      </c>
      <c r="O11" s="160">
        <f t="shared" si="2"/>
        <v>77.67613112567156</v>
      </c>
      <c r="P11" s="160">
        <f t="shared" si="3"/>
        <v>4113796.99</v>
      </c>
      <c r="Q11" s="160">
        <f t="shared" si="4"/>
        <v>286120.99</v>
      </c>
      <c r="R11" s="160">
        <f t="shared" si="5"/>
        <v>58.330215731993086</v>
      </c>
    </row>
    <row r="12" spans="1:18" ht="25.5">
      <c r="A12" s="158" t="s">
        <v>21</v>
      </c>
      <c r="B12" s="159" t="s">
        <v>22</v>
      </c>
      <c r="C12" s="160">
        <v>4628153</v>
      </c>
      <c r="D12" s="160">
        <v>4628153</v>
      </c>
      <c r="E12" s="160">
        <v>739644</v>
      </c>
      <c r="F12" s="160">
        <v>320869.46</v>
      </c>
      <c r="G12" s="157">
        <f t="shared" si="6"/>
        <v>43.38160790866958</v>
      </c>
      <c r="H12" s="160">
        <v>498100.51</v>
      </c>
      <c r="I12" s="160">
        <v>0</v>
      </c>
      <c r="J12" s="160">
        <v>320869.46</v>
      </c>
      <c r="K12" s="160">
        <v>177231.05</v>
      </c>
      <c r="L12" s="160">
        <v>177231.05</v>
      </c>
      <c r="M12" s="160">
        <f t="shared" si="0"/>
        <v>241543.49</v>
      </c>
      <c r="N12" s="160">
        <f t="shared" si="1"/>
        <v>4130052.49</v>
      </c>
      <c r="O12" s="160">
        <f t="shared" si="2"/>
        <v>67.34327730637982</v>
      </c>
      <c r="P12" s="160">
        <f t="shared" si="3"/>
        <v>4307283.54</v>
      </c>
      <c r="Q12" s="160">
        <f t="shared" si="4"/>
        <v>418774.54</v>
      </c>
      <c r="R12" s="160">
        <f t="shared" si="5"/>
        <v>43.38160790866958</v>
      </c>
    </row>
    <row r="13" spans="1:18" ht="25.5">
      <c r="A13" s="158" t="s">
        <v>23</v>
      </c>
      <c r="B13" s="159" t="s">
        <v>24</v>
      </c>
      <c r="C13" s="160">
        <v>1088491</v>
      </c>
      <c r="D13" s="160">
        <v>1088491</v>
      </c>
      <c r="E13" s="160">
        <v>188817</v>
      </c>
      <c r="F13" s="160">
        <v>121261.82</v>
      </c>
      <c r="G13" s="157">
        <f t="shared" si="6"/>
        <v>64.2218762081804</v>
      </c>
      <c r="H13" s="160">
        <v>129487.84</v>
      </c>
      <c r="I13" s="160">
        <v>0</v>
      </c>
      <c r="J13" s="160">
        <v>121261.82</v>
      </c>
      <c r="K13" s="160">
        <v>8226.02</v>
      </c>
      <c r="L13" s="160">
        <v>7933.02</v>
      </c>
      <c r="M13" s="160">
        <f t="shared" si="0"/>
        <v>59329.16</v>
      </c>
      <c r="N13" s="160">
        <f t="shared" si="1"/>
        <v>959003.16</v>
      </c>
      <c r="O13" s="160">
        <f t="shared" si="2"/>
        <v>68.57848604733684</v>
      </c>
      <c r="P13" s="160">
        <f t="shared" si="3"/>
        <v>967229.1799999999</v>
      </c>
      <c r="Q13" s="160">
        <f t="shared" si="4"/>
        <v>67555.18</v>
      </c>
      <c r="R13" s="160">
        <f t="shared" si="5"/>
        <v>64.2218762081804</v>
      </c>
    </row>
    <row r="14" spans="1:18" ht="25.5">
      <c r="A14" s="158" t="s">
        <v>25</v>
      </c>
      <c r="B14" s="159" t="s">
        <v>26</v>
      </c>
      <c r="C14" s="160">
        <v>2085882</v>
      </c>
      <c r="D14" s="160">
        <v>2085882</v>
      </c>
      <c r="E14" s="160">
        <v>360672</v>
      </c>
      <c r="F14" s="160">
        <v>191496.75</v>
      </c>
      <c r="G14" s="157">
        <f t="shared" si="6"/>
        <v>53.09443206015438</v>
      </c>
      <c r="H14" s="160">
        <v>269126.82</v>
      </c>
      <c r="I14" s="160">
        <v>0</v>
      </c>
      <c r="J14" s="160">
        <v>191496.75</v>
      </c>
      <c r="K14" s="160">
        <v>77630.07</v>
      </c>
      <c r="L14" s="160">
        <v>77630.07</v>
      </c>
      <c r="M14" s="160">
        <f t="shared" si="0"/>
        <v>91545.18</v>
      </c>
      <c r="N14" s="160">
        <f t="shared" si="1"/>
        <v>1816755.18</v>
      </c>
      <c r="O14" s="160">
        <f t="shared" si="2"/>
        <v>74.6181627628427</v>
      </c>
      <c r="P14" s="160">
        <f t="shared" si="3"/>
        <v>1894385.25</v>
      </c>
      <c r="Q14" s="160">
        <f t="shared" si="4"/>
        <v>169175.25</v>
      </c>
      <c r="R14" s="160">
        <f t="shared" si="5"/>
        <v>53.09443206015438</v>
      </c>
    </row>
    <row r="15" spans="1:18" ht="25.5">
      <c r="A15" s="158" t="s">
        <v>27</v>
      </c>
      <c r="B15" s="159" t="s">
        <v>28</v>
      </c>
      <c r="C15" s="160">
        <v>8102397</v>
      </c>
      <c r="D15" s="160">
        <v>8102397</v>
      </c>
      <c r="E15" s="160">
        <v>1154903</v>
      </c>
      <c r="F15" s="160">
        <v>713322.12</v>
      </c>
      <c r="G15" s="157">
        <f t="shared" si="6"/>
        <v>61.764678072530764</v>
      </c>
      <c r="H15" s="160">
        <v>713435.11</v>
      </c>
      <c r="I15" s="160">
        <v>0</v>
      </c>
      <c r="J15" s="160">
        <v>713322.12</v>
      </c>
      <c r="K15" s="160">
        <v>112.99</v>
      </c>
      <c r="L15" s="160">
        <v>112.99</v>
      </c>
      <c r="M15" s="160">
        <f t="shared" si="0"/>
        <v>441467.89</v>
      </c>
      <c r="N15" s="160">
        <f t="shared" si="1"/>
        <v>7388961.89</v>
      </c>
      <c r="O15" s="160">
        <f t="shared" si="2"/>
        <v>61.774461578158515</v>
      </c>
      <c r="P15" s="160">
        <f t="shared" si="3"/>
        <v>7389074.88</v>
      </c>
      <c r="Q15" s="160">
        <f t="shared" si="4"/>
        <v>441580.88</v>
      </c>
      <c r="R15" s="160">
        <f t="shared" si="5"/>
        <v>61.764678072530764</v>
      </c>
    </row>
    <row r="16" spans="1:18" ht="25.5">
      <c r="A16" s="158" t="s">
        <v>29</v>
      </c>
      <c r="B16" s="159" t="s">
        <v>30</v>
      </c>
      <c r="C16" s="160">
        <v>1030900</v>
      </c>
      <c r="D16" s="160">
        <v>1030900</v>
      </c>
      <c r="E16" s="160">
        <v>228296</v>
      </c>
      <c r="F16" s="160">
        <v>135206.57</v>
      </c>
      <c r="G16" s="157">
        <f t="shared" si="6"/>
        <v>59.224239583698356</v>
      </c>
      <c r="H16" s="160">
        <v>147605.45</v>
      </c>
      <c r="I16" s="160">
        <v>0</v>
      </c>
      <c r="J16" s="160">
        <v>135206.57</v>
      </c>
      <c r="K16" s="160">
        <v>12398.88</v>
      </c>
      <c r="L16" s="160">
        <v>10815</v>
      </c>
      <c r="M16" s="160">
        <f t="shared" si="0"/>
        <v>80690.54999999999</v>
      </c>
      <c r="N16" s="160">
        <f t="shared" si="1"/>
        <v>883294.55</v>
      </c>
      <c r="O16" s="160">
        <f t="shared" si="2"/>
        <v>64.65529400427515</v>
      </c>
      <c r="P16" s="160">
        <f t="shared" si="3"/>
        <v>895693.4299999999</v>
      </c>
      <c r="Q16" s="160">
        <f t="shared" si="4"/>
        <v>93089.43</v>
      </c>
      <c r="R16" s="160">
        <f t="shared" si="5"/>
        <v>59.224239583698356</v>
      </c>
    </row>
    <row r="17" spans="1:18" ht="25.5">
      <c r="A17" s="158" t="s">
        <v>31</v>
      </c>
      <c r="B17" s="159" t="s">
        <v>32</v>
      </c>
      <c r="C17" s="160">
        <v>1934640</v>
      </c>
      <c r="D17" s="160">
        <v>1949921</v>
      </c>
      <c r="E17" s="160">
        <v>345875</v>
      </c>
      <c r="F17" s="160">
        <v>209521.43</v>
      </c>
      <c r="G17" s="157">
        <f t="shared" si="6"/>
        <v>60.5772114203108</v>
      </c>
      <c r="H17" s="160">
        <v>326527.28</v>
      </c>
      <c r="I17" s="160">
        <v>0</v>
      </c>
      <c r="J17" s="160">
        <v>209521.43</v>
      </c>
      <c r="K17" s="160">
        <v>117005.85</v>
      </c>
      <c r="L17" s="160">
        <v>117005.85</v>
      </c>
      <c r="M17" s="160">
        <f t="shared" si="0"/>
        <v>19347.719999999972</v>
      </c>
      <c r="N17" s="160">
        <f t="shared" si="1"/>
        <v>1623393.72</v>
      </c>
      <c r="O17" s="160">
        <f t="shared" si="2"/>
        <v>94.40615251174557</v>
      </c>
      <c r="P17" s="160">
        <f t="shared" si="3"/>
        <v>1740399.57</v>
      </c>
      <c r="Q17" s="160">
        <f t="shared" si="4"/>
        <v>136353.57</v>
      </c>
      <c r="R17" s="160">
        <f t="shared" si="5"/>
        <v>60.5772114203108</v>
      </c>
    </row>
    <row r="18" spans="1:18" ht="25.5">
      <c r="A18" s="158" t="s">
        <v>33</v>
      </c>
      <c r="B18" s="159" t="s">
        <v>34</v>
      </c>
      <c r="C18" s="160">
        <v>706465</v>
      </c>
      <c r="D18" s="160">
        <v>706465</v>
      </c>
      <c r="E18" s="160">
        <v>124639</v>
      </c>
      <c r="F18" s="160">
        <v>70998.25</v>
      </c>
      <c r="G18" s="157">
        <f t="shared" si="6"/>
        <v>56.96310946012083</v>
      </c>
      <c r="H18" s="160">
        <v>70998.25</v>
      </c>
      <c r="I18" s="160">
        <v>0</v>
      </c>
      <c r="J18" s="160">
        <v>70998.25</v>
      </c>
      <c r="K18" s="160">
        <v>0</v>
      </c>
      <c r="L18" s="160">
        <v>0</v>
      </c>
      <c r="M18" s="160">
        <f t="shared" si="0"/>
        <v>53640.75</v>
      </c>
      <c r="N18" s="160">
        <f t="shared" si="1"/>
        <v>635466.75</v>
      </c>
      <c r="O18" s="160">
        <f t="shared" si="2"/>
        <v>56.96310946012083</v>
      </c>
      <c r="P18" s="160">
        <f t="shared" si="3"/>
        <v>635466.75</v>
      </c>
      <c r="Q18" s="160">
        <f t="shared" si="4"/>
        <v>53640.75</v>
      </c>
      <c r="R18" s="160">
        <f t="shared" si="5"/>
        <v>56.96310946012083</v>
      </c>
    </row>
    <row r="19" spans="1:18" ht="25.5">
      <c r="A19" s="158" t="s">
        <v>35</v>
      </c>
      <c r="B19" s="159" t="s">
        <v>36</v>
      </c>
      <c r="C19" s="160">
        <v>1860735</v>
      </c>
      <c r="D19" s="160">
        <v>1860735</v>
      </c>
      <c r="E19" s="160">
        <v>263813</v>
      </c>
      <c r="F19" s="160">
        <v>144550.18</v>
      </c>
      <c r="G19" s="157">
        <f t="shared" si="6"/>
        <v>54.79266753344224</v>
      </c>
      <c r="H19" s="160">
        <v>144550.18</v>
      </c>
      <c r="I19" s="160">
        <v>0</v>
      </c>
      <c r="J19" s="160">
        <v>144550.18</v>
      </c>
      <c r="K19" s="160">
        <v>0</v>
      </c>
      <c r="L19" s="160">
        <v>0</v>
      </c>
      <c r="M19" s="160">
        <f t="shared" si="0"/>
        <v>119262.82</v>
      </c>
      <c r="N19" s="160">
        <f t="shared" si="1"/>
        <v>1716184.82</v>
      </c>
      <c r="O19" s="160">
        <f t="shared" si="2"/>
        <v>54.79266753344224</v>
      </c>
      <c r="P19" s="160">
        <f t="shared" si="3"/>
        <v>1716184.82</v>
      </c>
      <c r="Q19" s="160">
        <f t="shared" si="4"/>
        <v>119262.82</v>
      </c>
      <c r="R19" s="160">
        <f t="shared" si="5"/>
        <v>54.79266753344224</v>
      </c>
    </row>
    <row r="20" spans="1:18" ht="25.5">
      <c r="A20" s="158" t="s">
        <v>37</v>
      </c>
      <c r="B20" s="159" t="s">
        <v>38</v>
      </c>
      <c r="C20" s="160">
        <v>2198283</v>
      </c>
      <c r="D20" s="160">
        <v>2198283</v>
      </c>
      <c r="E20" s="160">
        <v>302296</v>
      </c>
      <c r="F20" s="160">
        <v>179291.68</v>
      </c>
      <c r="G20" s="157">
        <f t="shared" si="6"/>
        <v>59.309974329795956</v>
      </c>
      <c r="H20" s="160">
        <v>228947.39</v>
      </c>
      <c r="I20" s="160">
        <v>0</v>
      </c>
      <c r="J20" s="160">
        <v>179291.68</v>
      </c>
      <c r="K20" s="160">
        <v>49655.71</v>
      </c>
      <c r="L20" s="160">
        <v>49655.71</v>
      </c>
      <c r="M20" s="160">
        <f t="shared" si="0"/>
        <v>73348.60999999999</v>
      </c>
      <c r="N20" s="160">
        <f t="shared" si="1"/>
        <v>1969335.6099999999</v>
      </c>
      <c r="O20" s="160">
        <f t="shared" si="2"/>
        <v>75.73616256913755</v>
      </c>
      <c r="P20" s="160">
        <f t="shared" si="3"/>
        <v>2018991.32</v>
      </c>
      <c r="Q20" s="160">
        <f t="shared" si="4"/>
        <v>123004.32</v>
      </c>
      <c r="R20" s="160">
        <f t="shared" si="5"/>
        <v>59.309974329795956</v>
      </c>
    </row>
    <row r="21" spans="1:18" ht="25.5">
      <c r="A21" s="158" t="s">
        <v>39</v>
      </c>
      <c r="B21" s="159" t="s">
        <v>40</v>
      </c>
      <c r="C21" s="160">
        <v>1393326</v>
      </c>
      <c r="D21" s="160">
        <v>1393326</v>
      </c>
      <c r="E21" s="160">
        <v>228099</v>
      </c>
      <c r="F21" s="160">
        <v>162497.96</v>
      </c>
      <c r="G21" s="157">
        <f t="shared" si="6"/>
        <v>71.24010188558476</v>
      </c>
      <c r="H21" s="160">
        <v>178435.84</v>
      </c>
      <c r="I21" s="160">
        <v>0</v>
      </c>
      <c r="J21" s="160">
        <v>162497.96</v>
      </c>
      <c r="K21" s="160">
        <v>15937.88</v>
      </c>
      <c r="L21" s="160">
        <v>0</v>
      </c>
      <c r="M21" s="160">
        <f t="shared" si="0"/>
        <v>49663.16</v>
      </c>
      <c r="N21" s="160">
        <f t="shared" si="1"/>
        <v>1214890.16</v>
      </c>
      <c r="O21" s="160">
        <f t="shared" si="2"/>
        <v>78.22736618748877</v>
      </c>
      <c r="P21" s="160">
        <f t="shared" si="3"/>
        <v>1230828.04</v>
      </c>
      <c r="Q21" s="160">
        <f t="shared" si="4"/>
        <v>65601.04000000001</v>
      </c>
      <c r="R21" s="160">
        <f t="shared" si="5"/>
        <v>71.24010188558476</v>
      </c>
    </row>
    <row r="22" spans="1:18" ht="12.75">
      <c r="A22" s="155" t="s">
        <v>74</v>
      </c>
      <c r="B22" s="156" t="s">
        <v>0</v>
      </c>
      <c r="C22" s="108">
        <v>300769946</v>
      </c>
      <c r="D22" s="108">
        <v>300513643</v>
      </c>
      <c r="E22" s="108">
        <v>57714281</v>
      </c>
      <c r="F22" s="108">
        <v>29054766.969999988</v>
      </c>
      <c r="G22" s="157">
        <f t="shared" si="6"/>
        <v>50.34242212945526</v>
      </c>
      <c r="H22" s="108">
        <v>30392625.27999999</v>
      </c>
      <c r="I22" s="108">
        <v>0</v>
      </c>
      <c r="J22" s="108">
        <v>29054766.969999988</v>
      </c>
      <c r="K22" s="108">
        <v>1337858.31</v>
      </c>
      <c r="L22" s="108">
        <v>705517.03</v>
      </c>
      <c r="M22" s="108">
        <f t="shared" si="0"/>
        <v>27321655.72000001</v>
      </c>
      <c r="N22" s="108">
        <f t="shared" si="1"/>
        <v>270121017.72</v>
      </c>
      <c r="O22" s="108">
        <f t="shared" si="2"/>
        <v>52.6604936480106</v>
      </c>
      <c r="P22" s="108">
        <f t="shared" si="3"/>
        <v>271458876.03000003</v>
      </c>
      <c r="Q22" s="108">
        <f t="shared" si="4"/>
        <v>28659514.030000012</v>
      </c>
      <c r="R22" s="108">
        <f t="shared" si="5"/>
        <v>50.34242212945526</v>
      </c>
    </row>
    <row r="23" spans="1:18" ht="25.5">
      <c r="A23" s="158" t="s">
        <v>13</v>
      </c>
      <c r="B23" s="159" t="s">
        <v>14</v>
      </c>
      <c r="C23" s="160">
        <v>250720105</v>
      </c>
      <c r="D23" s="160">
        <v>249574382</v>
      </c>
      <c r="E23" s="160">
        <v>48520496</v>
      </c>
      <c r="F23" s="160">
        <v>23622183.75999999</v>
      </c>
      <c r="G23" s="157">
        <f t="shared" si="6"/>
        <v>48.684959362328016</v>
      </c>
      <c r="H23" s="160">
        <v>24344445.819999993</v>
      </c>
      <c r="I23" s="160">
        <v>0</v>
      </c>
      <c r="J23" s="160">
        <v>23622183.75999999</v>
      </c>
      <c r="K23" s="160">
        <v>722262.06</v>
      </c>
      <c r="L23" s="160">
        <v>104421</v>
      </c>
      <c r="M23" s="160">
        <f t="shared" si="0"/>
        <v>24176050.180000007</v>
      </c>
      <c r="N23" s="160">
        <f t="shared" si="1"/>
        <v>225229936.18</v>
      </c>
      <c r="O23" s="160">
        <f t="shared" si="2"/>
        <v>50.173530418980036</v>
      </c>
      <c r="P23" s="160">
        <f t="shared" si="3"/>
        <v>225952198.24</v>
      </c>
      <c r="Q23" s="160">
        <f t="shared" si="4"/>
        <v>24898312.24000001</v>
      </c>
      <c r="R23" s="160">
        <f t="shared" si="5"/>
        <v>48.684959362328016</v>
      </c>
    </row>
    <row r="24" spans="1:18" ht="25.5">
      <c r="A24" s="158" t="s">
        <v>15</v>
      </c>
      <c r="B24" s="159" t="s">
        <v>16</v>
      </c>
      <c r="C24" s="160">
        <v>21017186</v>
      </c>
      <c r="D24" s="160">
        <v>21268986</v>
      </c>
      <c r="E24" s="160">
        <v>3731953</v>
      </c>
      <c r="F24" s="160">
        <v>2218083.6</v>
      </c>
      <c r="G24" s="157">
        <f t="shared" si="6"/>
        <v>59.43492857493114</v>
      </c>
      <c r="H24" s="160">
        <v>2228881.52</v>
      </c>
      <c r="I24" s="160">
        <v>0</v>
      </c>
      <c r="J24" s="160">
        <v>2218083.6</v>
      </c>
      <c r="K24" s="160">
        <v>10797.92</v>
      </c>
      <c r="L24" s="160">
        <v>0</v>
      </c>
      <c r="M24" s="160">
        <f t="shared" si="0"/>
        <v>1503071.48</v>
      </c>
      <c r="N24" s="160">
        <f t="shared" si="1"/>
        <v>19040104.48</v>
      </c>
      <c r="O24" s="160">
        <f t="shared" si="2"/>
        <v>59.724265552111724</v>
      </c>
      <c r="P24" s="160">
        <f t="shared" si="3"/>
        <v>19050902.4</v>
      </c>
      <c r="Q24" s="160">
        <f t="shared" si="4"/>
        <v>1513869.4</v>
      </c>
      <c r="R24" s="160">
        <f t="shared" si="5"/>
        <v>59.43492857493114</v>
      </c>
    </row>
    <row r="25" spans="1:18" ht="25.5">
      <c r="A25" s="158" t="s">
        <v>17</v>
      </c>
      <c r="B25" s="159" t="s">
        <v>18</v>
      </c>
      <c r="C25" s="160">
        <v>3779895</v>
      </c>
      <c r="D25" s="160">
        <v>3779895</v>
      </c>
      <c r="E25" s="160">
        <v>662112</v>
      </c>
      <c r="F25" s="160">
        <v>478661.27</v>
      </c>
      <c r="G25" s="157">
        <f t="shared" si="6"/>
        <v>72.29309693828235</v>
      </c>
      <c r="H25" s="160">
        <v>482861.27</v>
      </c>
      <c r="I25" s="160">
        <v>0</v>
      </c>
      <c r="J25" s="160">
        <v>478661.27</v>
      </c>
      <c r="K25" s="160">
        <v>4200</v>
      </c>
      <c r="L25" s="160">
        <v>4200</v>
      </c>
      <c r="M25" s="160">
        <f t="shared" si="0"/>
        <v>179250.72999999998</v>
      </c>
      <c r="N25" s="160">
        <f t="shared" si="1"/>
        <v>3297033.73</v>
      </c>
      <c r="O25" s="160">
        <f t="shared" si="2"/>
        <v>72.9274307065874</v>
      </c>
      <c r="P25" s="160">
        <f t="shared" si="3"/>
        <v>3301233.73</v>
      </c>
      <c r="Q25" s="160">
        <f t="shared" si="4"/>
        <v>183450.72999999998</v>
      </c>
      <c r="R25" s="160">
        <f t="shared" si="5"/>
        <v>72.29309693828235</v>
      </c>
    </row>
    <row r="26" spans="1:18" ht="25.5">
      <c r="A26" s="158" t="s">
        <v>19</v>
      </c>
      <c r="B26" s="159" t="s">
        <v>20</v>
      </c>
      <c r="C26" s="160">
        <v>3196482</v>
      </c>
      <c r="D26" s="160">
        <v>3196482</v>
      </c>
      <c r="E26" s="160">
        <v>546646</v>
      </c>
      <c r="F26" s="160">
        <v>324990.72</v>
      </c>
      <c r="G26" s="157">
        <f t="shared" si="6"/>
        <v>59.451769518115924</v>
      </c>
      <c r="H26" s="160">
        <v>439691.59</v>
      </c>
      <c r="I26" s="160">
        <v>0</v>
      </c>
      <c r="J26" s="160">
        <v>324990.72</v>
      </c>
      <c r="K26" s="160">
        <v>114700.87</v>
      </c>
      <c r="L26" s="160">
        <v>114700.87</v>
      </c>
      <c r="M26" s="160">
        <f t="shared" si="0"/>
        <v>106954.40999999997</v>
      </c>
      <c r="N26" s="160">
        <f t="shared" si="1"/>
        <v>2756790.41</v>
      </c>
      <c r="O26" s="160">
        <f t="shared" si="2"/>
        <v>80.43442922842206</v>
      </c>
      <c r="P26" s="160">
        <f t="shared" si="3"/>
        <v>2871491.2800000003</v>
      </c>
      <c r="Q26" s="160">
        <f t="shared" si="4"/>
        <v>221655.28000000003</v>
      </c>
      <c r="R26" s="160">
        <f t="shared" si="5"/>
        <v>59.451769518115924</v>
      </c>
    </row>
    <row r="27" spans="1:18" ht="25.5">
      <c r="A27" s="158" t="s">
        <v>21</v>
      </c>
      <c r="B27" s="159" t="s">
        <v>22</v>
      </c>
      <c r="C27" s="160">
        <v>6100120</v>
      </c>
      <c r="D27" s="160">
        <v>6100120</v>
      </c>
      <c r="E27" s="160">
        <v>1111406</v>
      </c>
      <c r="F27" s="160">
        <v>570031.48</v>
      </c>
      <c r="G27" s="157">
        <f t="shared" si="6"/>
        <v>51.28922104073579</v>
      </c>
      <c r="H27" s="160">
        <v>855548.4</v>
      </c>
      <c r="I27" s="160">
        <v>0</v>
      </c>
      <c r="J27" s="160">
        <v>570031.48</v>
      </c>
      <c r="K27" s="160">
        <v>285516.92</v>
      </c>
      <c r="L27" s="160">
        <v>283835.12</v>
      </c>
      <c r="M27" s="160">
        <f t="shared" si="0"/>
        <v>255857.59999999998</v>
      </c>
      <c r="N27" s="160">
        <f t="shared" si="1"/>
        <v>5244571.6</v>
      </c>
      <c r="O27" s="160">
        <f t="shared" si="2"/>
        <v>76.9789257930945</v>
      </c>
      <c r="P27" s="160">
        <f t="shared" si="3"/>
        <v>5530088.52</v>
      </c>
      <c r="Q27" s="160">
        <f t="shared" si="4"/>
        <v>541374.52</v>
      </c>
      <c r="R27" s="160">
        <f t="shared" si="5"/>
        <v>51.28922104073579</v>
      </c>
    </row>
    <row r="28" spans="1:18" ht="25.5">
      <c r="A28" s="158" t="s">
        <v>23</v>
      </c>
      <c r="B28" s="159" t="s">
        <v>24</v>
      </c>
      <c r="C28" s="160">
        <v>2324897</v>
      </c>
      <c r="D28" s="160">
        <v>2324897</v>
      </c>
      <c r="E28" s="160">
        <v>411664</v>
      </c>
      <c r="F28" s="160">
        <v>183445.84</v>
      </c>
      <c r="G28" s="157">
        <f t="shared" si="6"/>
        <v>44.56203117105212</v>
      </c>
      <c r="H28" s="160">
        <v>185466.34</v>
      </c>
      <c r="I28" s="160">
        <v>0</v>
      </c>
      <c r="J28" s="160">
        <v>183445.84</v>
      </c>
      <c r="K28" s="160">
        <v>2020.5</v>
      </c>
      <c r="L28" s="160">
        <v>0</v>
      </c>
      <c r="M28" s="160">
        <f t="shared" si="0"/>
        <v>226197.66</v>
      </c>
      <c r="N28" s="160">
        <f t="shared" si="1"/>
        <v>2139430.66</v>
      </c>
      <c r="O28" s="160">
        <f t="shared" si="2"/>
        <v>45.052844067006106</v>
      </c>
      <c r="P28" s="160">
        <f t="shared" si="3"/>
        <v>2141451.16</v>
      </c>
      <c r="Q28" s="160">
        <f t="shared" si="4"/>
        <v>228218.16</v>
      </c>
      <c r="R28" s="160">
        <f t="shared" si="5"/>
        <v>44.56203117105212</v>
      </c>
    </row>
    <row r="29" spans="1:18" ht="12.75">
      <c r="A29" s="158"/>
      <c r="B29" s="159"/>
      <c r="C29" s="160"/>
      <c r="D29" s="160"/>
      <c r="E29" s="160"/>
      <c r="F29" s="160"/>
      <c r="G29" s="157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</row>
    <row r="30" spans="1:18" ht="25.5">
      <c r="A30" s="158" t="s">
        <v>27</v>
      </c>
      <c r="B30" s="159" t="s">
        <v>28</v>
      </c>
      <c r="C30" s="160">
        <v>9878037</v>
      </c>
      <c r="D30" s="160">
        <v>10515657</v>
      </c>
      <c r="E30" s="160">
        <v>2021980</v>
      </c>
      <c r="F30" s="160">
        <v>1226845.06</v>
      </c>
      <c r="G30" s="157">
        <f t="shared" si="6"/>
        <v>60.67543002403585</v>
      </c>
      <c r="H30" s="160">
        <v>1226845.06</v>
      </c>
      <c r="I30" s="160">
        <v>0</v>
      </c>
      <c r="J30" s="160">
        <v>1226845.06</v>
      </c>
      <c r="K30" s="160">
        <v>0</v>
      </c>
      <c r="L30" s="160">
        <v>0</v>
      </c>
      <c r="M30" s="160">
        <f t="shared" si="0"/>
        <v>795134.94</v>
      </c>
      <c r="N30" s="160">
        <f t="shared" si="1"/>
        <v>9288811.94</v>
      </c>
      <c r="O30" s="160">
        <f t="shared" si="2"/>
        <v>60.67543002403585</v>
      </c>
      <c r="P30" s="160">
        <f t="shared" si="3"/>
        <v>9288811.94</v>
      </c>
      <c r="Q30" s="160">
        <f t="shared" si="4"/>
        <v>795134.94</v>
      </c>
      <c r="R30" s="160">
        <f t="shared" si="5"/>
        <v>60.67543002403585</v>
      </c>
    </row>
    <row r="31" spans="1:18" ht="25.5">
      <c r="A31" s="158" t="s">
        <v>31</v>
      </c>
      <c r="B31" s="159" t="s">
        <v>32</v>
      </c>
      <c r="C31" s="160">
        <v>3753224</v>
      </c>
      <c r="D31" s="160">
        <v>3753224</v>
      </c>
      <c r="E31" s="160">
        <v>708024</v>
      </c>
      <c r="F31" s="160">
        <v>430525.24</v>
      </c>
      <c r="G31" s="157">
        <f t="shared" si="6"/>
        <v>60.80658847722676</v>
      </c>
      <c r="H31" s="160">
        <v>628885.28</v>
      </c>
      <c r="I31" s="160">
        <v>0</v>
      </c>
      <c r="J31" s="160">
        <v>430525.24</v>
      </c>
      <c r="K31" s="160">
        <v>198360.04</v>
      </c>
      <c r="L31" s="160">
        <v>198360.04</v>
      </c>
      <c r="M31" s="160">
        <f t="shared" si="0"/>
        <v>79138.71999999997</v>
      </c>
      <c r="N31" s="160">
        <f t="shared" si="1"/>
        <v>3124338.7199999997</v>
      </c>
      <c r="O31" s="160">
        <f t="shared" si="2"/>
        <v>88.82259358439826</v>
      </c>
      <c r="P31" s="160">
        <f t="shared" si="3"/>
        <v>3322698.76</v>
      </c>
      <c r="Q31" s="160">
        <f t="shared" si="4"/>
        <v>277498.76</v>
      </c>
      <c r="R31" s="160">
        <f t="shared" si="5"/>
        <v>60.80658847722676</v>
      </c>
    </row>
    <row r="32" spans="1:18" ht="12.75">
      <c r="A32" s="155" t="s">
        <v>75</v>
      </c>
      <c r="B32" s="156" t="s">
        <v>45</v>
      </c>
      <c r="C32" s="108">
        <v>75410522</v>
      </c>
      <c r="D32" s="108">
        <v>75410522</v>
      </c>
      <c r="E32" s="108">
        <v>14436689</v>
      </c>
      <c r="F32" s="108">
        <v>6985278.09</v>
      </c>
      <c r="G32" s="157">
        <f t="shared" si="6"/>
        <v>48.385596517317786</v>
      </c>
      <c r="H32" s="108">
        <v>12750298</v>
      </c>
      <c r="I32" s="108">
        <v>0</v>
      </c>
      <c r="J32" s="108">
        <v>6985278.09</v>
      </c>
      <c r="K32" s="108">
        <v>5765019.91</v>
      </c>
      <c r="L32" s="108">
        <v>0</v>
      </c>
      <c r="M32" s="108">
        <f t="shared" si="0"/>
        <v>1686391</v>
      </c>
      <c r="N32" s="108">
        <f t="shared" si="1"/>
        <v>62660224</v>
      </c>
      <c r="O32" s="108">
        <f t="shared" si="2"/>
        <v>88.31871352219335</v>
      </c>
      <c r="P32" s="108">
        <f t="shared" si="3"/>
        <v>68425243.91</v>
      </c>
      <c r="Q32" s="108">
        <f t="shared" si="4"/>
        <v>7451410.91</v>
      </c>
      <c r="R32" s="108">
        <f t="shared" si="5"/>
        <v>48.385596517317786</v>
      </c>
    </row>
    <row r="33" spans="1:18" ht="25.5">
      <c r="A33" s="158" t="s">
        <v>13</v>
      </c>
      <c r="B33" s="159" t="s">
        <v>14</v>
      </c>
      <c r="C33" s="160">
        <v>75410522</v>
      </c>
      <c r="D33" s="160">
        <v>75410522</v>
      </c>
      <c r="E33" s="160">
        <v>14436689</v>
      </c>
      <c r="F33" s="160">
        <v>6985278.09</v>
      </c>
      <c r="G33" s="157">
        <f t="shared" si="6"/>
        <v>48.385596517317786</v>
      </c>
      <c r="H33" s="160">
        <v>12750298</v>
      </c>
      <c r="I33" s="160">
        <v>0</v>
      </c>
      <c r="J33" s="160">
        <v>6985278.09</v>
      </c>
      <c r="K33" s="160">
        <v>5765019.91</v>
      </c>
      <c r="L33" s="160">
        <v>0</v>
      </c>
      <c r="M33" s="160">
        <f t="shared" si="0"/>
        <v>1686391</v>
      </c>
      <c r="N33" s="160">
        <f t="shared" si="1"/>
        <v>62660224</v>
      </c>
      <c r="O33" s="160">
        <f t="shared" si="2"/>
        <v>88.31871352219335</v>
      </c>
      <c r="P33" s="160">
        <f t="shared" si="3"/>
        <v>68425243.91</v>
      </c>
      <c r="Q33" s="160">
        <f t="shared" si="4"/>
        <v>7451410.91</v>
      </c>
      <c r="R33" s="160">
        <f t="shared" si="5"/>
        <v>48.385596517317786</v>
      </c>
    </row>
    <row r="34" spans="1:18" ht="25.5">
      <c r="A34" s="155" t="s">
        <v>76</v>
      </c>
      <c r="B34" s="156" t="s">
        <v>46</v>
      </c>
      <c r="C34" s="108">
        <v>220765624</v>
      </c>
      <c r="D34" s="108">
        <v>221830724</v>
      </c>
      <c r="E34" s="108">
        <v>63871364</v>
      </c>
      <c r="F34" s="108">
        <v>43705723.81000001</v>
      </c>
      <c r="G34" s="157">
        <f t="shared" si="6"/>
        <v>68.42772891150408</v>
      </c>
      <c r="H34" s="108">
        <v>43805200.62000001</v>
      </c>
      <c r="I34" s="108">
        <v>0</v>
      </c>
      <c r="J34" s="108">
        <v>43705723.81000001</v>
      </c>
      <c r="K34" s="108">
        <v>99476.81</v>
      </c>
      <c r="L34" s="108">
        <v>37474794.06</v>
      </c>
      <c r="M34" s="108">
        <f t="shared" si="0"/>
        <v>20066163.379999988</v>
      </c>
      <c r="N34" s="108">
        <f t="shared" si="1"/>
        <v>178025523.38</v>
      </c>
      <c r="O34" s="108">
        <f t="shared" si="2"/>
        <v>68.58347446595945</v>
      </c>
      <c r="P34" s="108">
        <f t="shared" si="3"/>
        <v>178125000.19</v>
      </c>
      <c r="Q34" s="108">
        <f t="shared" si="4"/>
        <v>20165640.18999999</v>
      </c>
      <c r="R34" s="108">
        <f t="shared" si="5"/>
        <v>68.42772891150408</v>
      </c>
    </row>
    <row r="35" spans="1:18" ht="25.5">
      <c r="A35" s="158" t="s">
        <v>13</v>
      </c>
      <c r="B35" s="159" t="s">
        <v>14</v>
      </c>
      <c r="C35" s="160">
        <v>218607847</v>
      </c>
      <c r="D35" s="160">
        <v>219187847</v>
      </c>
      <c r="E35" s="160">
        <v>63344794</v>
      </c>
      <c r="F35" s="160">
        <v>43372988.040000014</v>
      </c>
      <c r="G35" s="157">
        <f t="shared" si="6"/>
        <v>68.47127490855841</v>
      </c>
      <c r="H35" s="160">
        <v>43468464.85000002</v>
      </c>
      <c r="I35" s="160">
        <v>0</v>
      </c>
      <c r="J35" s="160">
        <v>43372988.040000014</v>
      </c>
      <c r="K35" s="160">
        <v>95476.81</v>
      </c>
      <c r="L35" s="160">
        <v>37470794.06</v>
      </c>
      <c r="M35" s="160">
        <f t="shared" si="0"/>
        <v>19876329.149999984</v>
      </c>
      <c r="N35" s="160">
        <f t="shared" si="1"/>
        <v>175719382.14999998</v>
      </c>
      <c r="O35" s="160">
        <f t="shared" si="2"/>
        <v>68.62200049146898</v>
      </c>
      <c r="P35" s="160">
        <f t="shared" si="3"/>
        <v>175814858.95999998</v>
      </c>
      <c r="Q35" s="160">
        <f t="shared" si="4"/>
        <v>19971805.959999986</v>
      </c>
      <c r="R35" s="160">
        <f t="shared" si="5"/>
        <v>68.47127490855841</v>
      </c>
    </row>
    <row r="36" spans="1:18" ht="25.5">
      <c r="A36" s="158" t="s">
        <v>15</v>
      </c>
      <c r="B36" s="159" t="s">
        <v>16</v>
      </c>
      <c r="C36" s="160">
        <v>1120000</v>
      </c>
      <c r="D36" s="160">
        <v>1120000</v>
      </c>
      <c r="E36" s="160">
        <v>90000</v>
      </c>
      <c r="F36" s="160">
        <v>77599.19</v>
      </c>
      <c r="G36" s="157">
        <f t="shared" si="6"/>
        <v>86.22132222222223</v>
      </c>
      <c r="H36" s="160">
        <v>77599.19</v>
      </c>
      <c r="I36" s="160">
        <v>0</v>
      </c>
      <c r="J36" s="160">
        <v>77599.19</v>
      </c>
      <c r="K36" s="160">
        <v>0</v>
      </c>
      <c r="L36" s="160">
        <v>0</v>
      </c>
      <c r="M36" s="160">
        <f t="shared" si="0"/>
        <v>12400.809999999998</v>
      </c>
      <c r="N36" s="160">
        <f t="shared" si="1"/>
        <v>1042400.81</v>
      </c>
      <c r="O36" s="160">
        <f t="shared" si="2"/>
        <v>86.22132222222223</v>
      </c>
      <c r="P36" s="160">
        <f t="shared" si="3"/>
        <v>1042400.81</v>
      </c>
      <c r="Q36" s="160">
        <f t="shared" si="4"/>
        <v>12400.809999999998</v>
      </c>
      <c r="R36" s="160">
        <f t="shared" si="5"/>
        <v>86.22132222222223</v>
      </c>
    </row>
    <row r="37" spans="1:18" ht="25.5">
      <c r="A37" s="158" t="s">
        <v>19</v>
      </c>
      <c r="B37" s="159" t="s">
        <v>20</v>
      </c>
      <c r="C37" s="160">
        <v>375000</v>
      </c>
      <c r="D37" s="160">
        <v>375000</v>
      </c>
      <c r="E37" s="160">
        <v>45273</v>
      </c>
      <c r="F37" s="160">
        <v>28636.58</v>
      </c>
      <c r="G37" s="157">
        <f t="shared" si="6"/>
        <v>63.25310891701456</v>
      </c>
      <c r="H37" s="160">
        <v>28636.58</v>
      </c>
      <c r="I37" s="160">
        <v>0</v>
      </c>
      <c r="J37" s="160">
        <v>28636.58</v>
      </c>
      <c r="K37" s="160">
        <v>0</v>
      </c>
      <c r="L37" s="160">
        <v>0</v>
      </c>
      <c r="M37" s="160">
        <f t="shared" si="0"/>
        <v>16636.42</v>
      </c>
      <c r="N37" s="160">
        <f t="shared" si="1"/>
        <v>346363.42</v>
      </c>
      <c r="O37" s="160">
        <f t="shared" si="2"/>
        <v>63.25310891701456</v>
      </c>
      <c r="P37" s="160">
        <f t="shared" si="3"/>
        <v>346363.42</v>
      </c>
      <c r="Q37" s="160">
        <f t="shared" si="4"/>
        <v>16636.42</v>
      </c>
      <c r="R37" s="160">
        <f t="shared" si="5"/>
        <v>63.25310891701456</v>
      </c>
    </row>
    <row r="38" spans="1:18" ht="25.5">
      <c r="A38" s="158" t="s">
        <v>21</v>
      </c>
      <c r="B38" s="159" t="s">
        <v>22</v>
      </c>
      <c r="C38" s="160">
        <v>105637</v>
      </c>
      <c r="D38" s="160">
        <v>105637</v>
      </c>
      <c r="E38" s="160">
        <v>10000</v>
      </c>
      <c r="F38" s="160">
        <v>0</v>
      </c>
      <c r="G38" s="157">
        <f t="shared" si="6"/>
        <v>0</v>
      </c>
      <c r="H38" s="160">
        <v>4000</v>
      </c>
      <c r="I38" s="160">
        <v>0</v>
      </c>
      <c r="J38" s="160">
        <v>0</v>
      </c>
      <c r="K38" s="160">
        <v>4000</v>
      </c>
      <c r="L38" s="160">
        <v>4000</v>
      </c>
      <c r="M38" s="160">
        <f t="shared" si="0"/>
        <v>6000</v>
      </c>
      <c r="N38" s="160">
        <f t="shared" si="1"/>
        <v>101637</v>
      </c>
      <c r="O38" s="160">
        <f t="shared" si="2"/>
        <v>40</v>
      </c>
      <c r="P38" s="160">
        <f t="shared" si="3"/>
        <v>105637</v>
      </c>
      <c r="Q38" s="160">
        <f t="shared" si="4"/>
        <v>10000</v>
      </c>
      <c r="R38" s="160">
        <f t="shared" si="5"/>
        <v>0</v>
      </c>
    </row>
    <row r="39" spans="1:18" ht="25.5">
      <c r="A39" s="158" t="s">
        <v>23</v>
      </c>
      <c r="B39" s="159" t="s">
        <v>24</v>
      </c>
      <c r="C39" s="160">
        <v>18999</v>
      </c>
      <c r="D39" s="160">
        <v>18999</v>
      </c>
      <c r="E39" s="160">
        <v>0</v>
      </c>
      <c r="F39" s="160">
        <v>0</v>
      </c>
      <c r="G39" s="157" t="e">
        <f t="shared" si="6"/>
        <v>#DIV/0!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160">
        <f t="shared" si="0"/>
        <v>0</v>
      </c>
      <c r="N39" s="160">
        <f t="shared" si="1"/>
        <v>18999</v>
      </c>
      <c r="O39" s="160">
        <f t="shared" si="2"/>
        <v>0</v>
      </c>
      <c r="P39" s="160">
        <f t="shared" si="3"/>
        <v>18999</v>
      </c>
      <c r="Q39" s="160">
        <f t="shared" si="4"/>
        <v>0</v>
      </c>
      <c r="R39" s="160">
        <f t="shared" si="5"/>
        <v>0</v>
      </c>
    </row>
    <row r="40" spans="1:18" ht="25.5">
      <c r="A40" s="158" t="s">
        <v>25</v>
      </c>
      <c r="B40" s="159" t="s">
        <v>26</v>
      </c>
      <c r="C40" s="160">
        <v>36000</v>
      </c>
      <c r="D40" s="160">
        <v>236000</v>
      </c>
      <c r="E40" s="160">
        <v>206000</v>
      </c>
      <c r="F40" s="160">
        <v>74500</v>
      </c>
      <c r="G40" s="157">
        <f t="shared" si="6"/>
        <v>36.16504854368932</v>
      </c>
      <c r="H40" s="160">
        <v>74500</v>
      </c>
      <c r="I40" s="160">
        <v>0</v>
      </c>
      <c r="J40" s="160">
        <v>74500</v>
      </c>
      <c r="K40" s="160">
        <v>0</v>
      </c>
      <c r="L40" s="160">
        <v>0</v>
      </c>
      <c r="M40" s="160">
        <f t="shared" si="0"/>
        <v>131500</v>
      </c>
      <c r="N40" s="160">
        <f t="shared" si="1"/>
        <v>161500</v>
      </c>
      <c r="O40" s="160">
        <f t="shared" si="2"/>
        <v>36.16504854368932</v>
      </c>
      <c r="P40" s="160">
        <f t="shared" si="3"/>
        <v>161500</v>
      </c>
      <c r="Q40" s="160">
        <f t="shared" si="4"/>
        <v>131500</v>
      </c>
      <c r="R40" s="160">
        <f t="shared" si="5"/>
        <v>36.16504854368932</v>
      </c>
    </row>
    <row r="41" spans="1:18" ht="25.5">
      <c r="A41" s="158" t="s">
        <v>27</v>
      </c>
      <c r="B41" s="159" t="s">
        <v>28</v>
      </c>
      <c r="C41" s="160">
        <v>466500</v>
      </c>
      <c r="D41" s="160">
        <v>751600</v>
      </c>
      <c r="E41" s="160">
        <v>171183</v>
      </c>
      <c r="F41" s="160">
        <v>152000</v>
      </c>
      <c r="G41" s="157">
        <f t="shared" si="6"/>
        <v>88.79386387667</v>
      </c>
      <c r="H41" s="160">
        <v>152000</v>
      </c>
      <c r="I41" s="160">
        <v>0</v>
      </c>
      <c r="J41" s="160">
        <v>152000</v>
      </c>
      <c r="K41" s="160">
        <v>0</v>
      </c>
      <c r="L41" s="160">
        <v>0</v>
      </c>
      <c r="M41" s="160">
        <f t="shared" si="0"/>
        <v>19183</v>
      </c>
      <c r="N41" s="160">
        <f t="shared" si="1"/>
        <v>599600</v>
      </c>
      <c r="O41" s="160">
        <f t="shared" si="2"/>
        <v>88.79386387667</v>
      </c>
      <c r="P41" s="160">
        <f t="shared" si="3"/>
        <v>599600</v>
      </c>
      <c r="Q41" s="160">
        <f t="shared" si="4"/>
        <v>19183</v>
      </c>
      <c r="R41" s="160">
        <f t="shared" si="5"/>
        <v>88.79386387667</v>
      </c>
    </row>
    <row r="42" spans="1:18" ht="25.5">
      <c r="A42" s="158" t="s">
        <v>31</v>
      </c>
      <c r="B42" s="159" t="s">
        <v>32</v>
      </c>
      <c r="C42" s="160">
        <v>15276</v>
      </c>
      <c r="D42" s="160">
        <v>15276</v>
      </c>
      <c r="E42" s="160">
        <v>0</v>
      </c>
      <c r="F42" s="160">
        <v>0</v>
      </c>
      <c r="G42" s="157" t="e">
        <f t="shared" si="6"/>
        <v>#DIV/0!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f t="shared" si="0"/>
        <v>0</v>
      </c>
      <c r="N42" s="160">
        <f t="shared" si="1"/>
        <v>15276</v>
      </c>
      <c r="O42" s="160">
        <f t="shared" si="2"/>
        <v>0</v>
      </c>
      <c r="P42" s="160">
        <f t="shared" si="3"/>
        <v>15276</v>
      </c>
      <c r="Q42" s="160">
        <f t="shared" si="4"/>
        <v>0</v>
      </c>
      <c r="R42" s="160">
        <f t="shared" si="5"/>
        <v>0</v>
      </c>
    </row>
    <row r="43" spans="1:18" ht="25.5">
      <c r="A43" s="158" t="s">
        <v>37</v>
      </c>
      <c r="B43" s="159" t="s">
        <v>38</v>
      </c>
      <c r="C43" s="160">
        <v>20365</v>
      </c>
      <c r="D43" s="160">
        <v>20365</v>
      </c>
      <c r="E43" s="160">
        <v>4114</v>
      </c>
      <c r="F43" s="160">
        <v>0</v>
      </c>
      <c r="G43" s="157">
        <f t="shared" si="6"/>
        <v>0</v>
      </c>
      <c r="H43" s="160">
        <v>0</v>
      </c>
      <c r="I43" s="160">
        <v>0</v>
      </c>
      <c r="J43" s="160">
        <v>0</v>
      </c>
      <c r="K43" s="160">
        <v>0</v>
      </c>
      <c r="L43" s="160">
        <v>0</v>
      </c>
      <c r="M43" s="160">
        <f t="shared" si="0"/>
        <v>4114</v>
      </c>
      <c r="N43" s="160">
        <f t="shared" si="1"/>
        <v>20365</v>
      </c>
      <c r="O43" s="160">
        <f t="shared" si="2"/>
        <v>0</v>
      </c>
      <c r="P43" s="160">
        <f t="shared" si="3"/>
        <v>20365</v>
      </c>
      <c r="Q43" s="160">
        <f t="shared" si="4"/>
        <v>4114</v>
      </c>
      <c r="R43" s="160">
        <f t="shared" si="5"/>
        <v>0</v>
      </c>
    </row>
    <row r="44" spans="1:18" ht="12.75">
      <c r="A44" s="155" t="s">
        <v>77</v>
      </c>
      <c r="B44" s="156" t="s">
        <v>109</v>
      </c>
      <c r="C44" s="108">
        <v>26290320</v>
      </c>
      <c r="D44" s="108">
        <v>26424320</v>
      </c>
      <c r="E44" s="108">
        <v>4496884</v>
      </c>
      <c r="F44" s="108">
        <v>2514892.2</v>
      </c>
      <c r="G44" s="157">
        <f t="shared" si="6"/>
        <v>55.925218440146566</v>
      </c>
      <c r="H44" s="108">
        <v>2808526.98</v>
      </c>
      <c r="I44" s="108">
        <v>0</v>
      </c>
      <c r="J44" s="108">
        <v>2514892.2</v>
      </c>
      <c r="K44" s="108">
        <v>293634.78</v>
      </c>
      <c r="L44" s="108">
        <v>126801.62</v>
      </c>
      <c r="M44" s="108">
        <f t="shared" si="0"/>
        <v>1688357.02</v>
      </c>
      <c r="N44" s="108">
        <f t="shared" si="1"/>
        <v>23615793.02</v>
      </c>
      <c r="O44" s="108">
        <f t="shared" si="2"/>
        <v>62.4549572548458</v>
      </c>
      <c r="P44" s="108">
        <f t="shared" si="3"/>
        <v>23909427.8</v>
      </c>
      <c r="Q44" s="108">
        <f t="shared" si="4"/>
        <v>1981991.7999999998</v>
      </c>
      <c r="R44" s="108">
        <f t="shared" si="5"/>
        <v>55.925218440146566</v>
      </c>
    </row>
    <row r="45" spans="1:18" ht="25.5">
      <c r="A45" s="158" t="s">
        <v>13</v>
      </c>
      <c r="B45" s="159" t="s">
        <v>14</v>
      </c>
      <c r="C45" s="160">
        <v>15220232</v>
      </c>
      <c r="D45" s="160">
        <v>15354232</v>
      </c>
      <c r="E45" s="160">
        <v>2520281</v>
      </c>
      <c r="F45" s="160">
        <v>1426512.89</v>
      </c>
      <c r="G45" s="157">
        <f t="shared" si="6"/>
        <v>56.601342866132775</v>
      </c>
      <c r="H45" s="160">
        <v>1531413.06</v>
      </c>
      <c r="I45" s="160">
        <v>0</v>
      </c>
      <c r="J45" s="160">
        <v>1426512.89</v>
      </c>
      <c r="K45" s="160">
        <v>104900.17</v>
      </c>
      <c r="L45" s="160">
        <v>0</v>
      </c>
      <c r="M45" s="160">
        <f t="shared" si="0"/>
        <v>988867.94</v>
      </c>
      <c r="N45" s="160">
        <f t="shared" si="1"/>
        <v>13822818.94</v>
      </c>
      <c r="O45" s="160">
        <f t="shared" si="2"/>
        <v>60.76358390195379</v>
      </c>
      <c r="P45" s="160">
        <f t="shared" si="3"/>
        <v>13927719.11</v>
      </c>
      <c r="Q45" s="160">
        <f t="shared" si="4"/>
        <v>1093768.11</v>
      </c>
      <c r="R45" s="160">
        <f t="shared" si="5"/>
        <v>56.601342866132775</v>
      </c>
    </row>
    <row r="46" spans="1:18" ht="25.5">
      <c r="A46" s="158" t="s">
        <v>17</v>
      </c>
      <c r="B46" s="159" t="s">
        <v>18</v>
      </c>
      <c r="C46" s="160">
        <v>1521212</v>
      </c>
      <c r="D46" s="160">
        <v>1521212</v>
      </c>
      <c r="E46" s="160">
        <v>263830</v>
      </c>
      <c r="F46" s="160">
        <v>209024</v>
      </c>
      <c r="G46" s="157">
        <f t="shared" si="6"/>
        <v>79.22677481711709</v>
      </c>
      <c r="H46" s="160">
        <v>209024</v>
      </c>
      <c r="I46" s="160">
        <v>0</v>
      </c>
      <c r="J46" s="160">
        <v>209024</v>
      </c>
      <c r="K46" s="160">
        <v>0</v>
      </c>
      <c r="L46" s="160">
        <v>0</v>
      </c>
      <c r="M46" s="160">
        <f t="shared" si="0"/>
        <v>54806</v>
      </c>
      <c r="N46" s="160">
        <f t="shared" si="1"/>
        <v>1312188</v>
      </c>
      <c r="O46" s="160">
        <f t="shared" si="2"/>
        <v>79.22677481711709</v>
      </c>
      <c r="P46" s="160">
        <f t="shared" si="3"/>
        <v>1312188</v>
      </c>
      <c r="Q46" s="160">
        <f t="shared" si="4"/>
        <v>54806</v>
      </c>
      <c r="R46" s="160">
        <f t="shared" si="5"/>
        <v>79.22677481711709</v>
      </c>
    </row>
    <row r="47" spans="1:18" ht="25.5">
      <c r="A47" s="158" t="s">
        <v>19</v>
      </c>
      <c r="B47" s="159" t="s">
        <v>20</v>
      </c>
      <c r="C47" s="160">
        <v>965828</v>
      </c>
      <c r="D47" s="160">
        <v>965828</v>
      </c>
      <c r="E47" s="160">
        <v>210638</v>
      </c>
      <c r="F47" s="160">
        <v>99249.55</v>
      </c>
      <c r="G47" s="157">
        <f t="shared" si="6"/>
        <v>47.118539864601836</v>
      </c>
      <c r="H47" s="160">
        <v>134185.49</v>
      </c>
      <c r="I47" s="160">
        <v>0</v>
      </c>
      <c r="J47" s="160">
        <v>99249.55</v>
      </c>
      <c r="K47" s="160">
        <v>34935.94</v>
      </c>
      <c r="L47" s="160">
        <v>34935.94</v>
      </c>
      <c r="M47" s="160">
        <f t="shared" si="0"/>
        <v>76452.51000000001</v>
      </c>
      <c r="N47" s="160">
        <f t="shared" si="1"/>
        <v>831642.51</v>
      </c>
      <c r="O47" s="160">
        <f t="shared" si="2"/>
        <v>63.70431261215924</v>
      </c>
      <c r="P47" s="160">
        <f t="shared" si="3"/>
        <v>866578.45</v>
      </c>
      <c r="Q47" s="160">
        <f t="shared" si="4"/>
        <v>111388.45</v>
      </c>
      <c r="R47" s="160">
        <f t="shared" si="5"/>
        <v>47.118539864601836</v>
      </c>
    </row>
    <row r="48" spans="1:18" ht="25.5">
      <c r="A48" s="158" t="s">
        <v>21</v>
      </c>
      <c r="B48" s="159" t="s">
        <v>22</v>
      </c>
      <c r="C48" s="160">
        <v>1405865</v>
      </c>
      <c r="D48" s="160">
        <v>1405865</v>
      </c>
      <c r="E48" s="160">
        <v>276638</v>
      </c>
      <c r="F48" s="160">
        <v>125506.37</v>
      </c>
      <c r="G48" s="157">
        <f t="shared" si="6"/>
        <v>45.36844902001894</v>
      </c>
      <c r="H48" s="160">
        <v>181578.57</v>
      </c>
      <c r="I48" s="160">
        <v>0</v>
      </c>
      <c r="J48" s="160">
        <v>125506.37</v>
      </c>
      <c r="K48" s="160">
        <v>56072.2</v>
      </c>
      <c r="L48" s="160">
        <v>0</v>
      </c>
      <c r="M48" s="160">
        <f t="shared" si="0"/>
        <v>95059.43</v>
      </c>
      <c r="N48" s="160">
        <f t="shared" si="1"/>
        <v>1224286.43</v>
      </c>
      <c r="O48" s="160">
        <f t="shared" si="2"/>
        <v>65.63760943905031</v>
      </c>
      <c r="P48" s="160">
        <f t="shared" si="3"/>
        <v>1280358.63</v>
      </c>
      <c r="Q48" s="160">
        <f t="shared" si="4"/>
        <v>151131.63</v>
      </c>
      <c r="R48" s="160">
        <f t="shared" si="5"/>
        <v>45.36844902001894</v>
      </c>
    </row>
    <row r="49" spans="1:18" ht="25.5">
      <c r="A49" s="158" t="s">
        <v>23</v>
      </c>
      <c r="B49" s="159" t="s">
        <v>24</v>
      </c>
      <c r="C49" s="160">
        <v>487215</v>
      </c>
      <c r="D49" s="160">
        <v>487215</v>
      </c>
      <c r="E49" s="160">
        <v>74842</v>
      </c>
      <c r="F49" s="160">
        <v>33554.38</v>
      </c>
      <c r="G49" s="157">
        <f t="shared" si="6"/>
        <v>44.83362283209962</v>
      </c>
      <c r="H49" s="160">
        <v>43554.38</v>
      </c>
      <c r="I49" s="160">
        <v>0</v>
      </c>
      <c r="J49" s="160">
        <v>33554.38</v>
      </c>
      <c r="K49" s="160">
        <v>10000</v>
      </c>
      <c r="L49" s="160">
        <v>10000</v>
      </c>
      <c r="M49" s="160">
        <f t="shared" si="0"/>
        <v>31287.620000000003</v>
      </c>
      <c r="N49" s="160">
        <f t="shared" si="1"/>
        <v>443660.62</v>
      </c>
      <c r="O49" s="160">
        <f t="shared" si="2"/>
        <v>58.19510435317068</v>
      </c>
      <c r="P49" s="160">
        <f t="shared" si="3"/>
        <v>453660.62</v>
      </c>
      <c r="Q49" s="160">
        <f t="shared" si="4"/>
        <v>41287.62</v>
      </c>
      <c r="R49" s="160">
        <f t="shared" si="5"/>
        <v>44.83362283209962</v>
      </c>
    </row>
    <row r="50" spans="1:18" ht="25.5">
      <c r="A50" s="158" t="s">
        <v>25</v>
      </c>
      <c r="B50" s="159" t="s">
        <v>26</v>
      </c>
      <c r="C50" s="160">
        <v>466947</v>
      </c>
      <c r="D50" s="160">
        <v>466947</v>
      </c>
      <c r="E50" s="160">
        <v>72430</v>
      </c>
      <c r="F50" s="160">
        <v>34373.34</v>
      </c>
      <c r="G50" s="157">
        <f t="shared" si="6"/>
        <v>47.45732431312991</v>
      </c>
      <c r="H50" s="160">
        <v>48559.48</v>
      </c>
      <c r="I50" s="160">
        <v>0</v>
      </c>
      <c r="J50" s="160">
        <v>34373.34</v>
      </c>
      <c r="K50" s="160">
        <v>14186.14</v>
      </c>
      <c r="L50" s="160">
        <v>14186.14</v>
      </c>
      <c r="M50" s="160">
        <f t="shared" si="0"/>
        <v>23870.519999999997</v>
      </c>
      <c r="N50" s="160">
        <f t="shared" si="1"/>
        <v>418387.52</v>
      </c>
      <c r="O50" s="160">
        <f t="shared" si="2"/>
        <v>67.0433245892586</v>
      </c>
      <c r="P50" s="160">
        <f t="shared" si="3"/>
        <v>432573.66000000003</v>
      </c>
      <c r="Q50" s="160">
        <f t="shared" si="4"/>
        <v>38056.66</v>
      </c>
      <c r="R50" s="160">
        <f t="shared" si="5"/>
        <v>47.45732431312991</v>
      </c>
    </row>
    <row r="51" spans="1:18" ht="25.5">
      <c r="A51" s="158" t="s">
        <v>27</v>
      </c>
      <c r="B51" s="159" t="s">
        <v>28</v>
      </c>
      <c r="C51" s="160">
        <v>3097805</v>
      </c>
      <c r="D51" s="160">
        <v>3097805</v>
      </c>
      <c r="E51" s="160">
        <v>527630</v>
      </c>
      <c r="F51" s="160">
        <v>268106.11</v>
      </c>
      <c r="G51" s="157">
        <f t="shared" si="6"/>
        <v>50.81328013949169</v>
      </c>
      <c r="H51" s="160">
        <v>268106.11</v>
      </c>
      <c r="I51" s="160">
        <v>0</v>
      </c>
      <c r="J51" s="160">
        <v>268106.11</v>
      </c>
      <c r="K51" s="160">
        <v>0</v>
      </c>
      <c r="L51" s="160">
        <v>0</v>
      </c>
      <c r="M51" s="160">
        <f t="shared" si="0"/>
        <v>259523.89</v>
      </c>
      <c r="N51" s="160">
        <f t="shared" si="1"/>
        <v>2829698.89</v>
      </c>
      <c r="O51" s="160">
        <f t="shared" si="2"/>
        <v>50.81328013949169</v>
      </c>
      <c r="P51" s="160">
        <f t="shared" si="3"/>
        <v>2829698.89</v>
      </c>
      <c r="Q51" s="160">
        <f t="shared" si="4"/>
        <v>259523.89</v>
      </c>
      <c r="R51" s="160">
        <f t="shared" si="5"/>
        <v>50.81328013949169</v>
      </c>
    </row>
    <row r="52" spans="1:18" ht="25.5">
      <c r="A52" s="158" t="s">
        <v>31</v>
      </c>
      <c r="B52" s="159" t="s">
        <v>32</v>
      </c>
      <c r="C52" s="160">
        <v>894007</v>
      </c>
      <c r="D52" s="160">
        <v>894007</v>
      </c>
      <c r="E52" s="160">
        <v>166846</v>
      </c>
      <c r="F52" s="160">
        <v>103172.15</v>
      </c>
      <c r="G52" s="157">
        <f t="shared" si="6"/>
        <v>61.8367536530693</v>
      </c>
      <c r="H52" s="160">
        <v>148819.63</v>
      </c>
      <c r="I52" s="160">
        <v>0</v>
      </c>
      <c r="J52" s="160">
        <v>103172.15</v>
      </c>
      <c r="K52" s="160">
        <v>45647.48</v>
      </c>
      <c r="L52" s="160">
        <v>45647.48</v>
      </c>
      <c r="M52" s="160">
        <f t="shared" si="0"/>
        <v>18026.369999999995</v>
      </c>
      <c r="N52" s="160">
        <f t="shared" si="1"/>
        <v>745187.37</v>
      </c>
      <c r="O52" s="160">
        <f t="shared" si="2"/>
        <v>89.19580331563239</v>
      </c>
      <c r="P52" s="160">
        <f t="shared" si="3"/>
        <v>790834.85</v>
      </c>
      <c r="Q52" s="160">
        <f t="shared" si="4"/>
        <v>63673.850000000006</v>
      </c>
      <c r="R52" s="160">
        <f t="shared" si="5"/>
        <v>61.8367536530693</v>
      </c>
    </row>
    <row r="53" spans="1:18" ht="25.5">
      <c r="A53" s="158" t="s">
        <v>33</v>
      </c>
      <c r="B53" s="159" t="s">
        <v>34</v>
      </c>
      <c r="C53" s="160">
        <v>682410</v>
      </c>
      <c r="D53" s="160">
        <v>682410</v>
      </c>
      <c r="E53" s="160">
        <v>118720</v>
      </c>
      <c r="F53" s="160">
        <v>58972.49</v>
      </c>
      <c r="G53" s="157">
        <f t="shared" si="6"/>
        <v>49.67359332884097</v>
      </c>
      <c r="H53" s="160">
        <v>58972.49</v>
      </c>
      <c r="I53" s="160">
        <v>0</v>
      </c>
      <c r="J53" s="160">
        <v>58972.49</v>
      </c>
      <c r="K53" s="160">
        <v>0</v>
      </c>
      <c r="L53" s="160">
        <v>0</v>
      </c>
      <c r="M53" s="160">
        <f t="shared" si="0"/>
        <v>59747.51</v>
      </c>
      <c r="N53" s="160">
        <f t="shared" si="1"/>
        <v>623437.51</v>
      </c>
      <c r="O53" s="160">
        <f t="shared" si="2"/>
        <v>49.67359332884097</v>
      </c>
      <c r="P53" s="160">
        <f t="shared" si="3"/>
        <v>623437.51</v>
      </c>
      <c r="Q53" s="160">
        <f t="shared" si="4"/>
        <v>59747.51</v>
      </c>
      <c r="R53" s="160">
        <f t="shared" si="5"/>
        <v>49.67359332884097</v>
      </c>
    </row>
    <row r="54" spans="1:18" ht="25.5">
      <c r="A54" s="158" t="s">
        <v>35</v>
      </c>
      <c r="B54" s="159" t="s">
        <v>36</v>
      </c>
      <c r="C54" s="160">
        <v>452690</v>
      </c>
      <c r="D54" s="160">
        <v>452690</v>
      </c>
      <c r="E54" s="160">
        <v>75090</v>
      </c>
      <c r="F54" s="160">
        <v>47901.2</v>
      </c>
      <c r="G54" s="157">
        <f t="shared" si="6"/>
        <v>63.79171660673858</v>
      </c>
      <c r="H54" s="160">
        <v>47901.2</v>
      </c>
      <c r="I54" s="160">
        <v>0</v>
      </c>
      <c r="J54" s="160">
        <v>47901.2</v>
      </c>
      <c r="K54" s="160">
        <v>0</v>
      </c>
      <c r="L54" s="160">
        <v>0</v>
      </c>
      <c r="M54" s="160">
        <f t="shared" si="0"/>
        <v>27188.800000000003</v>
      </c>
      <c r="N54" s="160">
        <f t="shared" si="1"/>
        <v>404788.8</v>
      </c>
      <c r="O54" s="160">
        <f t="shared" si="2"/>
        <v>63.79171660673858</v>
      </c>
      <c r="P54" s="160">
        <f t="shared" si="3"/>
        <v>404788.8</v>
      </c>
      <c r="Q54" s="160">
        <f t="shared" si="4"/>
        <v>27188.800000000003</v>
      </c>
      <c r="R54" s="160">
        <f t="shared" si="5"/>
        <v>63.79171660673858</v>
      </c>
    </row>
    <row r="55" spans="1:18" ht="25.5">
      <c r="A55" s="158" t="s">
        <v>37</v>
      </c>
      <c r="B55" s="159" t="s">
        <v>38</v>
      </c>
      <c r="C55" s="160">
        <v>558740</v>
      </c>
      <c r="D55" s="160">
        <v>558740</v>
      </c>
      <c r="E55" s="160">
        <v>106162</v>
      </c>
      <c r="F55" s="160">
        <v>48940.43</v>
      </c>
      <c r="G55" s="157">
        <f t="shared" si="6"/>
        <v>46.09976262692866</v>
      </c>
      <c r="H55" s="160">
        <v>70972.49</v>
      </c>
      <c r="I55" s="160">
        <v>0</v>
      </c>
      <c r="J55" s="160">
        <v>48940.43</v>
      </c>
      <c r="K55" s="160">
        <v>22032.06</v>
      </c>
      <c r="L55" s="160">
        <v>22032.06</v>
      </c>
      <c r="M55" s="160">
        <f t="shared" si="0"/>
        <v>35189.509999999995</v>
      </c>
      <c r="N55" s="160">
        <f t="shared" si="1"/>
        <v>487767.51</v>
      </c>
      <c r="O55" s="160">
        <f t="shared" si="2"/>
        <v>66.85300766752698</v>
      </c>
      <c r="P55" s="160">
        <f t="shared" si="3"/>
        <v>509799.57</v>
      </c>
      <c r="Q55" s="160">
        <f t="shared" si="4"/>
        <v>57221.57</v>
      </c>
      <c r="R55" s="160">
        <f t="shared" si="5"/>
        <v>46.09976262692866</v>
      </c>
    </row>
    <row r="56" spans="1:18" ht="25.5">
      <c r="A56" s="158" t="s">
        <v>39</v>
      </c>
      <c r="B56" s="159" t="s">
        <v>40</v>
      </c>
      <c r="C56" s="160">
        <v>537369</v>
      </c>
      <c r="D56" s="160">
        <v>537369</v>
      </c>
      <c r="E56" s="160">
        <v>83777</v>
      </c>
      <c r="F56" s="160">
        <v>59579.29</v>
      </c>
      <c r="G56" s="157">
        <f t="shared" si="6"/>
        <v>71.11652362820344</v>
      </c>
      <c r="H56" s="160">
        <v>65440.08</v>
      </c>
      <c r="I56" s="160">
        <v>0</v>
      </c>
      <c r="J56" s="160">
        <v>59579.29</v>
      </c>
      <c r="K56" s="160">
        <v>5860.79</v>
      </c>
      <c r="L56" s="160">
        <v>0</v>
      </c>
      <c r="M56" s="160">
        <f t="shared" si="0"/>
        <v>18336.92</v>
      </c>
      <c r="N56" s="160">
        <f t="shared" si="1"/>
        <v>471928.92</v>
      </c>
      <c r="O56" s="160">
        <f t="shared" si="2"/>
        <v>78.11222650608163</v>
      </c>
      <c r="P56" s="160">
        <f t="shared" si="3"/>
        <v>477789.71</v>
      </c>
      <c r="Q56" s="160">
        <f t="shared" si="4"/>
        <v>24197.71</v>
      </c>
      <c r="R56" s="160">
        <f t="shared" si="5"/>
        <v>71.11652362820344</v>
      </c>
    </row>
    <row r="57" spans="1:18" ht="12.75">
      <c r="A57" s="155" t="s">
        <v>78</v>
      </c>
      <c r="B57" s="156" t="s">
        <v>110</v>
      </c>
      <c r="C57" s="108">
        <v>6641562</v>
      </c>
      <c r="D57" s="108">
        <v>6713213</v>
      </c>
      <c r="E57" s="108">
        <v>903193</v>
      </c>
      <c r="F57" s="108">
        <v>568496.99</v>
      </c>
      <c r="G57" s="157">
        <f t="shared" si="6"/>
        <v>62.94302435913476</v>
      </c>
      <c r="H57" s="108">
        <v>673304.91</v>
      </c>
      <c r="I57" s="108">
        <v>61277.38</v>
      </c>
      <c r="J57" s="108">
        <v>568496.99</v>
      </c>
      <c r="K57" s="108">
        <v>104807.92</v>
      </c>
      <c r="L57" s="108">
        <v>0</v>
      </c>
      <c r="M57" s="108">
        <f t="shared" si="0"/>
        <v>229888.08999999997</v>
      </c>
      <c r="N57" s="108">
        <f t="shared" si="1"/>
        <v>6039908.09</v>
      </c>
      <c r="O57" s="108">
        <f t="shared" si="2"/>
        <v>74.54717983863914</v>
      </c>
      <c r="P57" s="108">
        <f t="shared" si="3"/>
        <v>6144716.01</v>
      </c>
      <c r="Q57" s="108">
        <f t="shared" si="4"/>
        <v>334696.01</v>
      </c>
      <c r="R57" s="108">
        <f t="shared" si="5"/>
        <v>62.94302435913476</v>
      </c>
    </row>
    <row r="58" spans="1:18" ht="25.5">
      <c r="A58" s="158" t="s">
        <v>13</v>
      </c>
      <c r="B58" s="159" t="s">
        <v>14</v>
      </c>
      <c r="C58" s="160">
        <v>6459194</v>
      </c>
      <c r="D58" s="160">
        <v>6530845</v>
      </c>
      <c r="E58" s="160">
        <v>875989</v>
      </c>
      <c r="F58" s="160">
        <v>568496.99</v>
      </c>
      <c r="G58" s="157">
        <f t="shared" si="6"/>
        <v>64.89773159251999</v>
      </c>
      <c r="H58" s="160">
        <v>663122.79</v>
      </c>
      <c r="I58" s="160">
        <v>61277.38</v>
      </c>
      <c r="J58" s="160">
        <v>568496.99</v>
      </c>
      <c r="K58" s="160">
        <v>94625.8</v>
      </c>
      <c r="L58" s="160">
        <v>0</v>
      </c>
      <c r="M58" s="160">
        <f t="shared" si="0"/>
        <v>212866.20999999996</v>
      </c>
      <c r="N58" s="160">
        <f t="shared" si="1"/>
        <v>5867722.21</v>
      </c>
      <c r="O58" s="160">
        <f t="shared" si="2"/>
        <v>75.69989919964749</v>
      </c>
      <c r="P58" s="160">
        <f t="shared" si="3"/>
        <v>5962348.01</v>
      </c>
      <c r="Q58" s="160">
        <f t="shared" si="4"/>
        <v>307492.01</v>
      </c>
      <c r="R58" s="160">
        <f t="shared" si="5"/>
        <v>64.89773159251999</v>
      </c>
    </row>
    <row r="59" spans="1:18" ht="25.5">
      <c r="A59" s="158" t="s">
        <v>15</v>
      </c>
      <c r="B59" s="159" t="s">
        <v>16</v>
      </c>
      <c r="C59" s="160">
        <v>182368</v>
      </c>
      <c r="D59" s="160">
        <v>182368</v>
      </c>
      <c r="E59" s="160">
        <v>27204</v>
      </c>
      <c r="F59" s="160">
        <v>0</v>
      </c>
      <c r="G59" s="157">
        <f t="shared" si="6"/>
        <v>0</v>
      </c>
      <c r="H59" s="160">
        <v>10182.12</v>
      </c>
      <c r="I59" s="160">
        <v>0</v>
      </c>
      <c r="J59" s="160">
        <v>0</v>
      </c>
      <c r="K59" s="160">
        <v>10182.12</v>
      </c>
      <c r="L59" s="160">
        <v>0</v>
      </c>
      <c r="M59" s="160">
        <f t="shared" si="0"/>
        <v>17021.879999999997</v>
      </c>
      <c r="N59" s="160">
        <f t="shared" si="1"/>
        <v>172185.88</v>
      </c>
      <c r="O59" s="160">
        <f t="shared" si="2"/>
        <v>37.42876047640053</v>
      </c>
      <c r="P59" s="160">
        <f t="shared" si="3"/>
        <v>182368</v>
      </c>
      <c r="Q59" s="160">
        <f t="shared" si="4"/>
        <v>27204</v>
      </c>
      <c r="R59" s="160">
        <f t="shared" si="5"/>
        <v>0</v>
      </c>
    </row>
    <row r="60" spans="1:18" ht="25.5">
      <c r="A60" s="155" t="s">
        <v>79</v>
      </c>
      <c r="B60" s="156" t="s">
        <v>47</v>
      </c>
      <c r="C60" s="108">
        <v>40196324</v>
      </c>
      <c r="D60" s="108">
        <v>39939524</v>
      </c>
      <c r="E60" s="108">
        <v>5405894</v>
      </c>
      <c r="F60" s="108">
        <v>3337711.3</v>
      </c>
      <c r="G60" s="157">
        <f t="shared" si="6"/>
        <v>61.742078183552984</v>
      </c>
      <c r="H60" s="108">
        <v>3658129.06</v>
      </c>
      <c r="I60" s="108">
        <v>0</v>
      </c>
      <c r="J60" s="108">
        <v>3337711.3</v>
      </c>
      <c r="K60" s="108">
        <v>320417.76</v>
      </c>
      <c r="L60" s="108">
        <v>73052.23</v>
      </c>
      <c r="M60" s="108">
        <f t="shared" si="0"/>
        <v>1747764.94</v>
      </c>
      <c r="N60" s="108">
        <f t="shared" si="1"/>
        <v>36281394.94</v>
      </c>
      <c r="O60" s="108">
        <f t="shared" si="2"/>
        <v>67.66927098459571</v>
      </c>
      <c r="P60" s="108">
        <f t="shared" si="3"/>
        <v>36601812.7</v>
      </c>
      <c r="Q60" s="108">
        <f t="shared" si="4"/>
        <v>2068182.7000000002</v>
      </c>
      <c r="R60" s="108">
        <f t="shared" si="5"/>
        <v>61.742078183552984</v>
      </c>
    </row>
    <row r="61" spans="1:18" ht="25.5">
      <c r="A61" s="158" t="s">
        <v>15</v>
      </c>
      <c r="B61" s="159" t="s">
        <v>16</v>
      </c>
      <c r="C61" s="160">
        <v>21892782</v>
      </c>
      <c r="D61" s="160">
        <v>21640982</v>
      </c>
      <c r="E61" s="160">
        <v>2823440</v>
      </c>
      <c r="F61" s="160">
        <v>2288066.9</v>
      </c>
      <c r="G61" s="157">
        <f t="shared" si="6"/>
        <v>81.03826892018246</v>
      </c>
      <c r="H61" s="160">
        <v>2501311.15</v>
      </c>
      <c r="I61" s="160">
        <v>0</v>
      </c>
      <c r="J61" s="160">
        <v>2288066.9</v>
      </c>
      <c r="K61" s="160">
        <v>213244.25</v>
      </c>
      <c r="L61" s="160">
        <v>6004.94</v>
      </c>
      <c r="M61" s="160">
        <f t="shared" si="0"/>
        <v>322128.8500000001</v>
      </c>
      <c r="N61" s="160">
        <f t="shared" si="1"/>
        <v>19139670.85</v>
      </c>
      <c r="O61" s="160">
        <f t="shared" si="2"/>
        <v>88.59090860793924</v>
      </c>
      <c r="P61" s="160">
        <f t="shared" si="3"/>
        <v>19352915.1</v>
      </c>
      <c r="Q61" s="160">
        <f t="shared" si="4"/>
        <v>535373.1000000001</v>
      </c>
      <c r="R61" s="160">
        <f t="shared" si="5"/>
        <v>81.03826892018246</v>
      </c>
    </row>
    <row r="62" spans="1:18" ht="25.5">
      <c r="A62" s="158" t="s">
        <v>17</v>
      </c>
      <c r="B62" s="159" t="s">
        <v>18</v>
      </c>
      <c r="C62" s="160">
        <v>3476677</v>
      </c>
      <c r="D62" s="160">
        <v>3476677</v>
      </c>
      <c r="E62" s="160">
        <v>641127</v>
      </c>
      <c r="F62" s="160">
        <v>109059.86</v>
      </c>
      <c r="G62" s="157">
        <f t="shared" si="6"/>
        <v>17.010648436269257</v>
      </c>
      <c r="H62" s="160">
        <v>109059.86</v>
      </c>
      <c r="I62" s="160">
        <v>0</v>
      </c>
      <c r="J62" s="160">
        <v>109059.86</v>
      </c>
      <c r="K62" s="160">
        <v>0</v>
      </c>
      <c r="L62" s="160">
        <v>0</v>
      </c>
      <c r="M62" s="160">
        <f t="shared" si="0"/>
        <v>532067.14</v>
      </c>
      <c r="N62" s="160">
        <f t="shared" si="1"/>
        <v>3367617.14</v>
      </c>
      <c r="O62" s="160">
        <f t="shared" si="2"/>
        <v>17.010648436269257</v>
      </c>
      <c r="P62" s="160">
        <f t="shared" si="3"/>
        <v>3367617.14</v>
      </c>
      <c r="Q62" s="160">
        <f t="shared" si="4"/>
        <v>532067.14</v>
      </c>
      <c r="R62" s="160">
        <f t="shared" si="5"/>
        <v>17.010648436269257</v>
      </c>
    </row>
    <row r="63" spans="1:18" ht="25.5">
      <c r="A63" s="158" t="s">
        <v>19</v>
      </c>
      <c r="B63" s="159" t="s">
        <v>20</v>
      </c>
      <c r="C63" s="160">
        <v>2703485</v>
      </c>
      <c r="D63" s="160">
        <v>2703485</v>
      </c>
      <c r="E63" s="160">
        <v>117912</v>
      </c>
      <c r="F63" s="160">
        <v>22397.17</v>
      </c>
      <c r="G63" s="157">
        <f t="shared" si="6"/>
        <v>18.994818169482325</v>
      </c>
      <c r="H63" s="160">
        <v>72397.17</v>
      </c>
      <c r="I63" s="160">
        <v>0</v>
      </c>
      <c r="J63" s="160">
        <v>22397.17</v>
      </c>
      <c r="K63" s="160">
        <v>50000</v>
      </c>
      <c r="L63" s="160">
        <v>42700.58</v>
      </c>
      <c r="M63" s="160">
        <f t="shared" si="0"/>
        <v>45514.83</v>
      </c>
      <c r="N63" s="160">
        <f t="shared" si="1"/>
        <v>2631087.83</v>
      </c>
      <c r="O63" s="160">
        <f t="shared" si="2"/>
        <v>61.39932322409932</v>
      </c>
      <c r="P63" s="160">
        <f t="shared" si="3"/>
        <v>2681087.83</v>
      </c>
      <c r="Q63" s="160">
        <f t="shared" si="4"/>
        <v>95514.83</v>
      </c>
      <c r="R63" s="160">
        <f t="shared" si="5"/>
        <v>18.994818169482325</v>
      </c>
    </row>
    <row r="64" spans="1:18" ht="25.5">
      <c r="A64" s="158" t="s">
        <v>21</v>
      </c>
      <c r="B64" s="159" t="s">
        <v>22</v>
      </c>
      <c r="C64" s="160">
        <v>2011322</v>
      </c>
      <c r="D64" s="160">
        <v>2011322</v>
      </c>
      <c r="E64" s="160">
        <v>425618</v>
      </c>
      <c r="F64" s="160">
        <v>135370.99</v>
      </c>
      <c r="G64" s="157">
        <f t="shared" si="6"/>
        <v>31.805748347109375</v>
      </c>
      <c r="H64" s="160">
        <v>148098.64</v>
      </c>
      <c r="I64" s="160">
        <v>0</v>
      </c>
      <c r="J64" s="160">
        <v>135370.99</v>
      </c>
      <c r="K64" s="160">
        <v>12727.65</v>
      </c>
      <c r="L64" s="160">
        <v>12727.65</v>
      </c>
      <c r="M64" s="160">
        <f t="shared" si="0"/>
        <v>277519.36</v>
      </c>
      <c r="N64" s="160">
        <f t="shared" si="1"/>
        <v>1863223.3599999999</v>
      </c>
      <c r="O64" s="160">
        <f t="shared" si="2"/>
        <v>34.79614114064725</v>
      </c>
      <c r="P64" s="160">
        <f t="shared" si="3"/>
        <v>1875951.01</v>
      </c>
      <c r="Q64" s="160">
        <f t="shared" si="4"/>
        <v>290247.01</v>
      </c>
      <c r="R64" s="160">
        <f t="shared" si="5"/>
        <v>31.805748347109375</v>
      </c>
    </row>
    <row r="65" spans="1:18" ht="25.5">
      <c r="A65" s="158" t="s">
        <v>23</v>
      </c>
      <c r="B65" s="159" t="s">
        <v>24</v>
      </c>
      <c r="C65" s="160">
        <v>88410</v>
      </c>
      <c r="D65" s="160">
        <v>88410</v>
      </c>
      <c r="E65" s="160">
        <v>29810</v>
      </c>
      <c r="F65" s="160">
        <v>11500.67</v>
      </c>
      <c r="G65" s="157">
        <f t="shared" si="6"/>
        <v>38.57990607178799</v>
      </c>
      <c r="H65" s="160">
        <v>11500.67</v>
      </c>
      <c r="I65" s="160">
        <v>0</v>
      </c>
      <c r="J65" s="160">
        <v>11500.67</v>
      </c>
      <c r="K65" s="160">
        <v>0</v>
      </c>
      <c r="L65" s="160">
        <v>0</v>
      </c>
      <c r="M65" s="160">
        <f t="shared" si="0"/>
        <v>18309.33</v>
      </c>
      <c r="N65" s="160">
        <f t="shared" si="1"/>
        <v>76909.33</v>
      </c>
      <c r="O65" s="160">
        <f t="shared" si="2"/>
        <v>38.57990607178799</v>
      </c>
      <c r="P65" s="160">
        <f t="shared" si="3"/>
        <v>76909.33</v>
      </c>
      <c r="Q65" s="160">
        <f t="shared" si="4"/>
        <v>18309.33</v>
      </c>
      <c r="R65" s="160">
        <f t="shared" si="5"/>
        <v>38.57990607178799</v>
      </c>
    </row>
    <row r="66" spans="1:18" ht="25.5">
      <c r="A66" s="158" t="s">
        <v>25</v>
      </c>
      <c r="B66" s="159" t="s">
        <v>26</v>
      </c>
      <c r="C66" s="160">
        <v>2910238</v>
      </c>
      <c r="D66" s="160">
        <v>2620238</v>
      </c>
      <c r="E66" s="160">
        <v>122959</v>
      </c>
      <c r="F66" s="160">
        <v>57276.2</v>
      </c>
      <c r="G66" s="157">
        <f t="shared" si="6"/>
        <v>46.581543441309705</v>
      </c>
      <c r="H66" s="160">
        <v>75619.12</v>
      </c>
      <c r="I66" s="160">
        <v>0</v>
      </c>
      <c r="J66" s="160">
        <v>57276.2</v>
      </c>
      <c r="K66" s="160">
        <v>18342.92</v>
      </c>
      <c r="L66" s="160">
        <v>10115.96</v>
      </c>
      <c r="M66" s="160">
        <f t="shared" si="0"/>
        <v>47339.880000000005</v>
      </c>
      <c r="N66" s="160">
        <f t="shared" si="1"/>
        <v>2544618.88</v>
      </c>
      <c r="O66" s="160">
        <f t="shared" si="2"/>
        <v>61.499459169316594</v>
      </c>
      <c r="P66" s="160">
        <f t="shared" si="3"/>
        <v>2562961.8</v>
      </c>
      <c r="Q66" s="160">
        <f t="shared" si="4"/>
        <v>65682.8</v>
      </c>
      <c r="R66" s="160">
        <f t="shared" si="5"/>
        <v>46.581543441309705</v>
      </c>
    </row>
    <row r="67" spans="1:18" ht="25.5">
      <c r="A67" s="158" t="s">
        <v>27</v>
      </c>
      <c r="B67" s="159" t="s">
        <v>28</v>
      </c>
      <c r="C67" s="160">
        <v>4224473</v>
      </c>
      <c r="D67" s="160">
        <v>4509473</v>
      </c>
      <c r="E67" s="160">
        <v>933951</v>
      </c>
      <c r="F67" s="160">
        <v>543289.09</v>
      </c>
      <c r="G67" s="157">
        <f t="shared" si="6"/>
        <v>58.171048588202154</v>
      </c>
      <c r="H67" s="160">
        <v>543387.93</v>
      </c>
      <c r="I67" s="160">
        <v>0</v>
      </c>
      <c r="J67" s="160">
        <v>543289.09</v>
      </c>
      <c r="K67" s="160">
        <v>98.84</v>
      </c>
      <c r="L67" s="160">
        <v>0</v>
      </c>
      <c r="M67" s="160">
        <f t="shared" si="0"/>
        <v>390563.06999999995</v>
      </c>
      <c r="N67" s="160">
        <f t="shared" si="1"/>
        <v>3966085.07</v>
      </c>
      <c r="O67" s="160">
        <f t="shared" si="2"/>
        <v>58.181631584526386</v>
      </c>
      <c r="P67" s="160">
        <f t="shared" si="3"/>
        <v>3966183.91</v>
      </c>
      <c r="Q67" s="160">
        <f t="shared" si="4"/>
        <v>390661.91000000003</v>
      </c>
      <c r="R67" s="160">
        <f t="shared" si="5"/>
        <v>58.171048588202154</v>
      </c>
    </row>
    <row r="68" spans="1:18" ht="25.5">
      <c r="A68" s="158" t="s">
        <v>29</v>
      </c>
      <c r="B68" s="159" t="s">
        <v>30</v>
      </c>
      <c r="C68" s="160">
        <v>100</v>
      </c>
      <c r="D68" s="160">
        <v>100</v>
      </c>
      <c r="E68" s="160">
        <v>0</v>
      </c>
      <c r="F68" s="160">
        <v>0</v>
      </c>
      <c r="G68" s="157" t="e">
        <f t="shared" si="6"/>
        <v>#DIV/0!</v>
      </c>
      <c r="H68" s="160">
        <v>0</v>
      </c>
      <c r="I68" s="160">
        <v>0</v>
      </c>
      <c r="J68" s="160">
        <v>0</v>
      </c>
      <c r="K68" s="160">
        <v>0</v>
      </c>
      <c r="L68" s="160">
        <v>0</v>
      </c>
      <c r="M68" s="160">
        <f t="shared" si="0"/>
        <v>0</v>
      </c>
      <c r="N68" s="160">
        <f t="shared" si="1"/>
        <v>100</v>
      </c>
      <c r="O68" s="160">
        <f t="shared" si="2"/>
        <v>0</v>
      </c>
      <c r="P68" s="160">
        <f t="shared" si="3"/>
        <v>100</v>
      </c>
      <c r="Q68" s="160">
        <f t="shared" si="4"/>
        <v>0</v>
      </c>
      <c r="R68" s="160">
        <f t="shared" si="5"/>
        <v>0</v>
      </c>
    </row>
    <row r="69" spans="1:18" ht="25.5">
      <c r="A69" s="158" t="s">
        <v>31</v>
      </c>
      <c r="B69" s="159" t="s">
        <v>32</v>
      </c>
      <c r="C69" s="160">
        <v>95000</v>
      </c>
      <c r="D69" s="160">
        <v>95000</v>
      </c>
      <c r="E69" s="160">
        <v>30000</v>
      </c>
      <c r="F69" s="160">
        <v>21878.03</v>
      </c>
      <c r="G69" s="157">
        <f t="shared" si="6"/>
        <v>72.92676666666667</v>
      </c>
      <c r="H69" s="160">
        <v>21878.03</v>
      </c>
      <c r="I69" s="160">
        <v>0</v>
      </c>
      <c r="J69" s="160">
        <v>21878.03</v>
      </c>
      <c r="K69" s="160">
        <v>0</v>
      </c>
      <c r="L69" s="160">
        <v>0</v>
      </c>
      <c r="M69" s="160">
        <f t="shared" si="0"/>
        <v>8121.970000000001</v>
      </c>
      <c r="N69" s="160">
        <f t="shared" si="1"/>
        <v>73121.97</v>
      </c>
      <c r="O69" s="160">
        <f t="shared" si="2"/>
        <v>72.92676666666667</v>
      </c>
      <c r="P69" s="160">
        <f t="shared" si="3"/>
        <v>73121.97</v>
      </c>
      <c r="Q69" s="160">
        <f t="shared" si="4"/>
        <v>8121.970000000001</v>
      </c>
      <c r="R69" s="160">
        <f t="shared" si="5"/>
        <v>72.92676666666667</v>
      </c>
    </row>
    <row r="70" spans="1:18" ht="25.5">
      <c r="A70" s="158" t="s">
        <v>33</v>
      </c>
      <c r="B70" s="159" t="s">
        <v>34</v>
      </c>
      <c r="C70" s="160">
        <v>17000</v>
      </c>
      <c r="D70" s="160">
        <v>17000</v>
      </c>
      <c r="E70" s="160">
        <v>3300</v>
      </c>
      <c r="F70" s="160">
        <v>2773.68</v>
      </c>
      <c r="G70" s="157">
        <f t="shared" si="6"/>
        <v>84.05090909090909</v>
      </c>
      <c r="H70" s="160">
        <v>2773.68</v>
      </c>
      <c r="I70" s="160">
        <v>0</v>
      </c>
      <c r="J70" s="160">
        <v>2773.68</v>
      </c>
      <c r="K70" s="160">
        <v>0</v>
      </c>
      <c r="L70" s="160">
        <v>0</v>
      </c>
      <c r="M70" s="160">
        <f t="shared" si="0"/>
        <v>526.3200000000002</v>
      </c>
      <c r="N70" s="160">
        <f t="shared" si="1"/>
        <v>14226.32</v>
      </c>
      <c r="O70" s="160">
        <f t="shared" si="2"/>
        <v>84.05090909090909</v>
      </c>
      <c r="P70" s="160">
        <f t="shared" si="3"/>
        <v>14226.32</v>
      </c>
      <c r="Q70" s="160">
        <f t="shared" si="4"/>
        <v>526.3200000000002</v>
      </c>
      <c r="R70" s="160">
        <f t="shared" si="5"/>
        <v>84.05090909090909</v>
      </c>
    </row>
    <row r="71" spans="1:18" ht="25.5">
      <c r="A71" s="158" t="s">
        <v>35</v>
      </c>
      <c r="B71" s="159" t="s">
        <v>36</v>
      </c>
      <c r="C71" s="160">
        <v>476200</v>
      </c>
      <c r="D71" s="160">
        <v>476200</v>
      </c>
      <c r="E71" s="160">
        <v>92200</v>
      </c>
      <c r="F71" s="160">
        <v>27223.02</v>
      </c>
      <c r="G71" s="157">
        <f t="shared" si="6"/>
        <v>29.526052060737527</v>
      </c>
      <c r="H71" s="160">
        <v>51724.02</v>
      </c>
      <c r="I71" s="160">
        <v>0</v>
      </c>
      <c r="J71" s="160">
        <v>27223.02</v>
      </c>
      <c r="K71" s="160">
        <v>24501</v>
      </c>
      <c r="L71" s="160">
        <v>0</v>
      </c>
      <c r="M71" s="160">
        <f t="shared" si="0"/>
        <v>40475.98</v>
      </c>
      <c r="N71" s="160">
        <f t="shared" si="1"/>
        <v>424475.98</v>
      </c>
      <c r="O71" s="160">
        <f t="shared" si="2"/>
        <v>56.09980477223427</v>
      </c>
      <c r="P71" s="160">
        <f t="shared" si="3"/>
        <v>448976.98</v>
      </c>
      <c r="Q71" s="160">
        <f t="shared" si="4"/>
        <v>64976.979999999996</v>
      </c>
      <c r="R71" s="160">
        <f t="shared" si="5"/>
        <v>29.526052060737527</v>
      </c>
    </row>
    <row r="72" spans="1:18" ht="25.5">
      <c r="A72" s="158" t="s">
        <v>37</v>
      </c>
      <c r="B72" s="159" t="s">
        <v>38</v>
      </c>
      <c r="C72" s="160">
        <v>2017007</v>
      </c>
      <c r="D72" s="160">
        <v>2017007</v>
      </c>
      <c r="E72" s="160">
        <v>144777</v>
      </c>
      <c r="F72" s="160">
        <v>106875.69</v>
      </c>
      <c r="G72" s="157">
        <f t="shared" si="6"/>
        <v>73.82090387285274</v>
      </c>
      <c r="H72" s="160">
        <v>108378.79</v>
      </c>
      <c r="I72" s="160">
        <v>0</v>
      </c>
      <c r="J72" s="160">
        <v>106875.69</v>
      </c>
      <c r="K72" s="160">
        <v>1503.1</v>
      </c>
      <c r="L72" s="160">
        <v>1503.1</v>
      </c>
      <c r="M72" s="160">
        <f aca="true" t="shared" si="7" ref="M72:M92">E72-H72</f>
        <v>36398.21000000001</v>
      </c>
      <c r="N72" s="160">
        <f aca="true" t="shared" si="8" ref="N72:N92">D72-H72</f>
        <v>1908628.21</v>
      </c>
      <c r="O72" s="160">
        <f aca="true" t="shared" si="9" ref="O72:O92">IF(E72=0,0,(H72/E72)*100)</f>
        <v>74.85912126926237</v>
      </c>
      <c r="P72" s="160">
        <f aca="true" t="shared" si="10" ref="P72:P92">D72-J72</f>
        <v>1910131.31</v>
      </c>
      <c r="Q72" s="160">
        <f aca="true" t="shared" si="11" ref="Q72:Q92">E72-J72</f>
        <v>37901.31</v>
      </c>
      <c r="R72" s="160">
        <f aca="true" t="shared" si="12" ref="R72:R92">IF(E72=0,0,(J72/E72)*100)</f>
        <v>73.82090387285274</v>
      </c>
    </row>
    <row r="73" spans="1:18" ht="25.5">
      <c r="A73" s="158" t="s">
        <v>39</v>
      </c>
      <c r="B73" s="159" t="s">
        <v>40</v>
      </c>
      <c r="C73" s="160">
        <v>283630</v>
      </c>
      <c r="D73" s="160">
        <v>283630</v>
      </c>
      <c r="E73" s="160">
        <v>40800</v>
      </c>
      <c r="F73" s="160">
        <v>12000</v>
      </c>
      <c r="G73" s="157">
        <f aca="true" t="shared" si="13" ref="G73:G108">F73/E73*100</f>
        <v>29.411764705882355</v>
      </c>
      <c r="H73" s="160">
        <v>12000</v>
      </c>
      <c r="I73" s="160">
        <v>0</v>
      </c>
      <c r="J73" s="160">
        <v>12000</v>
      </c>
      <c r="K73" s="160">
        <v>0</v>
      </c>
      <c r="L73" s="160">
        <v>0</v>
      </c>
      <c r="M73" s="160">
        <f t="shared" si="7"/>
        <v>28800</v>
      </c>
      <c r="N73" s="160">
        <f t="shared" si="8"/>
        <v>271630</v>
      </c>
      <c r="O73" s="160">
        <f t="shared" si="9"/>
        <v>29.411764705882355</v>
      </c>
      <c r="P73" s="160">
        <f t="shared" si="10"/>
        <v>271630</v>
      </c>
      <c r="Q73" s="160">
        <f t="shared" si="11"/>
        <v>28800</v>
      </c>
      <c r="R73" s="160">
        <f t="shared" si="12"/>
        <v>29.411764705882355</v>
      </c>
    </row>
    <row r="74" spans="1:18" ht="12.75">
      <c r="A74" s="155" t="s">
        <v>114</v>
      </c>
      <c r="B74" s="156" t="s">
        <v>115</v>
      </c>
      <c r="C74" s="108">
        <v>7865460</v>
      </c>
      <c r="D74" s="108">
        <v>9691354</v>
      </c>
      <c r="E74" s="108">
        <v>2396850</v>
      </c>
      <c r="F74" s="108">
        <v>693227.28</v>
      </c>
      <c r="G74" s="157">
        <f t="shared" si="13"/>
        <v>28.922430690280994</v>
      </c>
      <c r="H74" s="108">
        <v>1073940.55</v>
      </c>
      <c r="I74" s="108">
        <v>0</v>
      </c>
      <c r="J74" s="108">
        <v>693227.28</v>
      </c>
      <c r="K74" s="108">
        <v>380713.27</v>
      </c>
      <c r="L74" s="108">
        <v>3500</v>
      </c>
      <c r="M74" s="108">
        <f t="shared" si="7"/>
        <v>1322909.45</v>
      </c>
      <c r="N74" s="108">
        <f t="shared" si="8"/>
        <v>8617413.45</v>
      </c>
      <c r="O74" s="108">
        <f t="shared" si="9"/>
        <v>44.80633122640132</v>
      </c>
      <c r="P74" s="108">
        <f t="shared" si="10"/>
        <v>8998126.72</v>
      </c>
      <c r="Q74" s="108">
        <f t="shared" si="11"/>
        <v>1703622.72</v>
      </c>
      <c r="R74" s="108">
        <f t="shared" si="12"/>
        <v>28.922430690280994</v>
      </c>
    </row>
    <row r="75" spans="1:18" ht="25.5">
      <c r="A75" s="158" t="s">
        <v>13</v>
      </c>
      <c r="B75" s="159" t="s">
        <v>14</v>
      </c>
      <c r="C75" s="160">
        <v>2308400</v>
      </c>
      <c r="D75" s="160">
        <v>4044294</v>
      </c>
      <c r="E75" s="160">
        <v>1315350</v>
      </c>
      <c r="F75" s="160">
        <v>625866.79</v>
      </c>
      <c r="G75" s="157">
        <f t="shared" si="13"/>
        <v>47.58176835062911</v>
      </c>
      <c r="H75" s="160">
        <v>1002940.06</v>
      </c>
      <c r="I75" s="160">
        <v>0</v>
      </c>
      <c r="J75" s="160">
        <v>625866.79</v>
      </c>
      <c r="K75" s="160">
        <v>377073.27</v>
      </c>
      <c r="L75" s="160">
        <v>3500</v>
      </c>
      <c r="M75" s="160">
        <f t="shared" si="7"/>
        <v>312409.93999999994</v>
      </c>
      <c r="N75" s="160">
        <f t="shared" si="8"/>
        <v>3041353.94</v>
      </c>
      <c r="O75" s="160">
        <f t="shared" si="9"/>
        <v>76.24891169650664</v>
      </c>
      <c r="P75" s="160">
        <f t="shared" si="10"/>
        <v>3418427.21</v>
      </c>
      <c r="Q75" s="160">
        <f t="shared" si="11"/>
        <v>689483.21</v>
      </c>
      <c r="R75" s="160">
        <f t="shared" si="12"/>
        <v>47.58176835062911</v>
      </c>
    </row>
    <row r="76" spans="1:18" ht="25.5">
      <c r="A76" s="158" t="s">
        <v>15</v>
      </c>
      <c r="B76" s="159" t="s">
        <v>16</v>
      </c>
      <c r="C76" s="160">
        <v>4105460</v>
      </c>
      <c r="D76" s="160">
        <v>4105460</v>
      </c>
      <c r="E76" s="160">
        <v>650000</v>
      </c>
      <c r="F76" s="160">
        <v>12660.49</v>
      </c>
      <c r="G76" s="157">
        <f t="shared" si="13"/>
        <v>1.9477676923076923</v>
      </c>
      <c r="H76" s="160">
        <v>16300.49</v>
      </c>
      <c r="I76" s="160">
        <v>0</v>
      </c>
      <c r="J76" s="160">
        <v>12660.49</v>
      </c>
      <c r="K76" s="160">
        <v>3640</v>
      </c>
      <c r="L76" s="160">
        <v>0</v>
      </c>
      <c r="M76" s="160">
        <f t="shared" si="7"/>
        <v>633699.51</v>
      </c>
      <c r="N76" s="160">
        <f t="shared" si="8"/>
        <v>4089159.51</v>
      </c>
      <c r="O76" s="160">
        <f t="shared" si="9"/>
        <v>2.5077676923076924</v>
      </c>
      <c r="P76" s="160">
        <f t="shared" si="10"/>
        <v>4092799.51</v>
      </c>
      <c r="Q76" s="160">
        <f t="shared" si="11"/>
        <v>637339.51</v>
      </c>
      <c r="R76" s="160">
        <f t="shared" si="12"/>
        <v>1.9477676923076923</v>
      </c>
    </row>
    <row r="77" spans="1:18" ht="25.5">
      <c r="A77" s="158" t="s">
        <v>19</v>
      </c>
      <c r="B77" s="159" t="s">
        <v>20</v>
      </c>
      <c r="C77" s="160">
        <v>275000</v>
      </c>
      <c r="D77" s="160">
        <v>275000</v>
      </c>
      <c r="E77" s="160">
        <v>75000</v>
      </c>
      <c r="F77" s="160">
        <v>0</v>
      </c>
      <c r="G77" s="157">
        <f t="shared" si="13"/>
        <v>0</v>
      </c>
      <c r="H77" s="160">
        <v>0</v>
      </c>
      <c r="I77" s="160">
        <v>0</v>
      </c>
      <c r="J77" s="160">
        <v>0</v>
      </c>
      <c r="K77" s="160">
        <v>0</v>
      </c>
      <c r="L77" s="160">
        <v>0</v>
      </c>
      <c r="M77" s="160">
        <f t="shared" si="7"/>
        <v>75000</v>
      </c>
      <c r="N77" s="160">
        <f t="shared" si="8"/>
        <v>275000</v>
      </c>
      <c r="O77" s="160">
        <f t="shared" si="9"/>
        <v>0</v>
      </c>
      <c r="P77" s="160">
        <f t="shared" si="10"/>
        <v>275000</v>
      </c>
      <c r="Q77" s="160">
        <f t="shared" si="11"/>
        <v>75000</v>
      </c>
      <c r="R77" s="160">
        <f t="shared" si="12"/>
        <v>0</v>
      </c>
    </row>
    <row r="78" spans="1:18" ht="25.5">
      <c r="A78" s="158" t="s">
        <v>21</v>
      </c>
      <c r="B78" s="159" t="s">
        <v>22</v>
      </c>
      <c r="C78" s="160">
        <v>661800</v>
      </c>
      <c r="D78" s="160">
        <v>661800</v>
      </c>
      <c r="E78" s="160">
        <v>110300</v>
      </c>
      <c r="F78" s="160">
        <v>6500</v>
      </c>
      <c r="G78" s="157">
        <f t="shared" si="13"/>
        <v>5.893019038984588</v>
      </c>
      <c r="H78" s="160">
        <v>6500</v>
      </c>
      <c r="I78" s="160">
        <v>0</v>
      </c>
      <c r="J78" s="160">
        <v>6500</v>
      </c>
      <c r="K78" s="160">
        <v>0</v>
      </c>
      <c r="L78" s="160">
        <v>0</v>
      </c>
      <c r="M78" s="160">
        <f t="shared" si="7"/>
        <v>103800</v>
      </c>
      <c r="N78" s="160">
        <f t="shared" si="8"/>
        <v>655300</v>
      </c>
      <c r="O78" s="160">
        <f t="shared" si="9"/>
        <v>5.893019038984588</v>
      </c>
      <c r="P78" s="160">
        <f t="shared" si="10"/>
        <v>655300</v>
      </c>
      <c r="Q78" s="160">
        <f t="shared" si="11"/>
        <v>103800</v>
      </c>
      <c r="R78" s="160">
        <f t="shared" si="12"/>
        <v>5.893019038984588</v>
      </c>
    </row>
    <row r="79" spans="1:18" ht="25.5">
      <c r="A79" s="158" t="s">
        <v>25</v>
      </c>
      <c r="B79" s="159" t="s">
        <v>26</v>
      </c>
      <c r="C79" s="160">
        <v>51800</v>
      </c>
      <c r="D79" s="160">
        <v>141800</v>
      </c>
      <c r="E79" s="160">
        <v>135300</v>
      </c>
      <c r="F79" s="160">
        <v>41200</v>
      </c>
      <c r="G79" s="157">
        <f t="shared" si="13"/>
        <v>30.450849963045084</v>
      </c>
      <c r="H79" s="160">
        <v>41200</v>
      </c>
      <c r="I79" s="160">
        <v>0</v>
      </c>
      <c r="J79" s="160">
        <v>41200</v>
      </c>
      <c r="K79" s="160">
        <v>0</v>
      </c>
      <c r="L79" s="160">
        <v>0</v>
      </c>
      <c r="M79" s="160">
        <f t="shared" si="7"/>
        <v>94100</v>
      </c>
      <c r="N79" s="160">
        <f t="shared" si="8"/>
        <v>100600</v>
      </c>
      <c r="O79" s="160">
        <f t="shared" si="9"/>
        <v>30.450849963045084</v>
      </c>
      <c r="P79" s="160">
        <f t="shared" si="10"/>
        <v>100600</v>
      </c>
      <c r="Q79" s="160">
        <f t="shared" si="11"/>
        <v>94100</v>
      </c>
      <c r="R79" s="160">
        <f t="shared" si="12"/>
        <v>30.450849963045084</v>
      </c>
    </row>
    <row r="80" spans="1:18" ht="25.5">
      <c r="A80" s="158" t="s">
        <v>27</v>
      </c>
      <c r="B80" s="159" t="s">
        <v>28</v>
      </c>
      <c r="C80" s="160">
        <v>325000</v>
      </c>
      <c r="D80" s="160">
        <v>325000</v>
      </c>
      <c r="E80" s="160">
        <v>100000</v>
      </c>
      <c r="F80" s="160">
        <v>0</v>
      </c>
      <c r="G80" s="157">
        <f t="shared" si="13"/>
        <v>0</v>
      </c>
      <c r="H80" s="160">
        <v>0</v>
      </c>
      <c r="I80" s="160">
        <v>0</v>
      </c>
      <c r="J80" s="160">
        <v>0</v>
      </c>
      <c r="K80" s="160">
        <v>0</v>
      </c>
      <c r="L80" s="160">
        <v>0</v>
      </c>
      <c r="M80" s="160">
        <f t="shared" si="7"/>
        <v>100000</v>
      </c>
      <c r="N80" s="160">
        <f t="shared" si="8"/>
        <v>325000</v>
      </c>
      <c r="O80" s="160">
        <f t="shared" si="9"/>
        <v>0</v>
      </c>
      <c r="P80" s="160">
        <f t="shared" si="10"/>
        <v>325000</v>
      </c>
      <c r="Q80" s="160">
        <f t="shared" si="11"/>
        <v>100000</v>
      </c>
      <c r="R80" s="160">
        <f t="shared" si="12"/>
        <v>0</v>
      </c>
    </row>
    <row r="81" spans="1:18" ht="25.5">
      <c r="A81" s="158" t="s">
        <v>29</v>
      </c>
      <c r="B81" s="159" t="s">
        <v>30</v>
      </c>
      <c r="C81" s="160">
        <v>1200</v>
      </c>
      <c r="D81" s="160">
        <v>1200</v>
      </c>
      <c r="E81" s="160">
        <v>200</v>
      </c>
      <c r="F81" s="160">
        <v>0</v>
      </c>
      <c r="G81" s="157">
        <f t="shared" si="13"/>
        <v>0</v>
      </c>
      <c r="H81" s="160">
        <v>0</v>
      </c>
      <c r="I81" s="160">
        <v>0</v>
      </c>
      <c r="J81" s="160">
        <v>0</v>
      </c>
      <c r="K81" s="160">
        <v>0</v>
      </c>
      <c r="L81" s="160">
        <v>0</v>
      </c>
      <c r="M81" s="160">
        <f t="shared" si="7"/>
        <v>200</v>
      </c>
      <c r="N81" s="160">
        <f t="shared" si="8"/>
        <v>1200</v>
      </c>
      <c r="O81" s="160">
        <f t="shared" si="9"/>
        <v>0</v>
      </c>
      <c r="P81" s="160">
        <f t="shared" si="10"/>
        <v>1200</v>
      </c>
      <c r="Q81" s="160">
        <f t="shared" si="11"/>
        <v>200</v>
      </c>
      <c r="R81" s="160">
        <f t="shared" si="12"/>
        <v>0</v>
      </c>
    </row>
    <row r="82" spans="1:18" ht="25.5">
      <c r="A82" s="158" t="s">
        <v>31</v>
      </c>
      <c r="B82" s="159" t="s">
        <v>32</v>
      </c>
      <c r="C82" s="160">
        <v>1200</v>
      </c>
      <c r="D82" s="160">
        <v>1200</v>
      </c>
      <c r="E82" s="160">
        <v>200</v>
      </c>
      <c r="F82" s="160">
        <v>0</v>
      </c>
      <c r="G82" s="157">
        <f t="shared" si="13"/>
        <v>0</v>
      </c>
      <c r="H82" s="160">
        <v>0</v>
      </c>
      <c r="I82" s="160">
        <v>0</v>
      </c>
      <c r="J82" s="160">
        <v>0</v>
      </c>
      <c r="K82" s="160">
        <v>0</v>
      </c>
      <c r="L82" s="160">
        <v>0</v>
      </c>
      <c r="M82" s="160">
        <f t="shared" si="7"/>
        <v>200</v>
      </c>
      <c r="N82" s="160">
        <f t="shared" si="8"/>
        <v>1200</v>
      </c>
      <c r="O82" s="160">
        <f t="shared" si="9"/>
        <v>0</v>
      </c>
      <c r="P82" s="160">
        <f t="shared" si="10"/>
        <v>1200</v>
      </c>
      <c r="Q82" s="160">
        <f t="shared" si="11"/>
        <v>200</v>
      </c>
      <c r="R82" s="160">
        <f t="shared" si="12"/>
        <v>0</v>
      </c>
    </row>
    <row r="83" spans="1:18" ht="25.5">
      <c r="A83" s="158" t="s">
        <v>33</v>
      </c>
      <c r="B83" s="159" t="s">
        <v>34</v>
      </c>
      <c r="C83" s="160">
        <v>1200</v>
      </c>
      <c r="D83" s="160">
        <v>1200</v>
      </c>
      <c r="E83" s="160">
        <v>200</v>
      </c>
      <c r="F83" s="160">
        <v>0</v>
      </c>
      <c r="G83" s="157">
        <f t="shared" si="13"/>
        <v>0</v>
      </c>
      <c r="H83" s="160">
        <v>0</v>
      </c>
      <c r="I83" s="160">
        <v>0</v>
      </c>
      <c r="J83" s="160">
        <v>0</v>
      </c>
      <c r="K83" s="160">
        <v>0</v>
      </c>
      <c r="L83" s="160">
        <v>0</v>
      </c>
      <c r="M83" s="160">
        <f t="shared" si="7"/>
        <v>200</v>
      </c>
      <c r="N83" s="160">
        <f t="shared" si="8"/>
        <v>1200</v>
      </c>
      <c r="O83" s="160">
        <f t="shared" si="9"/>
        <v>0</v>
      </c>
      <c r="P83" s="160">
        <f t="shared" si="10"/>
        <v>1200</v>
      </c>
      <c r="Q83" s="160">
        <f t="shared" si="11"/>
        <v>200</v>
      </c>
      <c r="R83" s="160">
        <f t="shared" si="12"/>
        <v>0</v>
      </c>
    </row>
    <row r="84" spans="1:18" ht="25.5">
      <c r="A84" s="158" t="s">
        <v>35</v>
      </c>
      <c r="B84" s="159" t="s">
        <v>36</v>
      </c>
      <c r="C84" s="160">
        <v>1200</v>
      </c>
      <c r="D84" s="160">
        <v>1200</v>
      </c>
      <c r="E84" s="160">
        <v>200</v>
      </c>
      <c r="F84" s="160">
        <v>0</v>
      </c>
      <c r="G84" s="157">
        <f t="shared" si="13"/>
        <v>0</v>
      </c>
      <c r="H84" s="160">
        <v>0</v>
      </c>
      <c r="I84" s="160">
        <v>0</v>
      </c>
      <c r="J84" s="160">
        <v>0</v>
      </c>
      <c r="K84" s="160">
        <v>0</v>
      </c>
      <c r="L84" s="160">
        <v>0</v>
      </c>
      <c r="M84" s="160">
        <f t="shared" si="7"/>
        <v>200</v>
      </c>
      <c r="N84" s="160">
        <f t="shared" si="8"/>
        <v>1200</v>
      </c>
      <c r="O84" s="160">
        <f t="shared" si="9"/>
        <v>0</v>
      </c>
      <c r="P84" s="160">
        <f t="shared" si="10"/>
        <v>1200</v>
      </c>
      <c r="Q84" s="160">
        <f t="shared" si="11"/>
        <v>200</v>
      </c>
      <c r="R84" s="160">
        <f t="shared" si="12"/>
        <v>0</v>
      </c>
    </row>
    <row r="85" spans="1:18" ht="25.5">
      <c r="A85" s="158" t="s">
        <v>37</v>
      </c>
      <c r="B85" s="159" t="s">
        <v>38</v>
      </c>
      <c r="C85" s="160">
        <v>133200</v>
      </c>
      <c r="D85" s="160">
        <v>133200</v>
      </c>
      <c r="E85" s="160">
        <v>10100</v>
      </c>
      <c r="F85" s="160">
        <v>7000</v>
      </c>
      <c r="G85" s="157">
        <f t="shared" si="13"/>
        <v>69.3069306930693</v>
      </c>
      <c r="H85" s="160">
        <v>7000</v>
      </c>
      <c r="I85" s="160">
        <v>0</v>
      </c>
      <c r="J85" s="160">
        <v>7000</v>
      </c>
      <c r="K85" s="160">
        <v>0</v>
      </c>
      <c r="L85" s="160">
        <v>0</v>
      </c>
      <c r="M85" s="160">
        <f t="shared" si="7"/>
        <v>3100</v>
      </c>
      <c r="N85" s="160">
        <f t="shared" si="8"/>
        <v>126200</v>
      </c>
      <c r="O85" s="160">
        <f t="shared" si="9"/>
        <v>69.3069306930693</v>
      </c>
      <c r="P85" s="160">
        <f t="shared" si="10"/>
        <v>126200</v>
      </c>
      <c r="Q85" s="160">
        <f t="shared" si="11"/>
        <v>3100</v>
      </c>
      <c r="R85" s="160">
        <f t="shared" si="12"/>
        <v>69.3069306930693</v>
      </c>
    </row>
    <row r="86" spans="1:18" ht="12.75">
      <c r="A86" s="155" t="s">
        <v>80</v>
      </c>
      <c r="B86" s="156" t="s">
        <v>111</v>
      </c>
      <c r="C86" s="108">
        <v>773337</v>
      </c>
      <c r="D86" s="108">
        <v>803337</v>
      </c>
      <c r="E86" s="108">
        <v>253518</v>
      </c>
      <c r="F86" s="108">
        <v>126824.49</v>
      </c>
      <c r="G86" s="157">
        <f t="shared" si="13"/>
        <v>50.025832485267316</v>
      </c>
      <c r="H86" s="108">
        <v>178395.91</v>
      </c>
      <c r="I86" s="108">
        <v>0</v>
      </c>
      <c r="J86" s="108">
        <v>126824.49</v>
      </c>
      <c r="K86" s="108">
        <v>51571.42</v>
      </c>
      <c r="L86" s="108">
        <v>51571.42</v>
      </c>
      <c r="M86" s="108">
        <f t="shared" si="7"/>
        <v>75122.09</v>
      </c>
      <c r="N86" s="108">
        <f t="shared" si="8"/>
        <v>624941.09</v>
      </c>
      <c r="O86" s="108">
        <f t="shared" si="9"/>
        <v>70.36814348488076</v>
      </c>
      <c r="P86" s="108">
        <f t="shared" si="10"/>
        <v>676512.51</v>
      </c>
      <c r="Q86" s="108">
        <f t="shared" si="11"/>
        <v>126693.51</v>
      </c>
      <c r="R86" s="108">
        <f t="shared" si="12"/>
        <v>50.025832485267316</v>
      </c>
    </row>
    <row r="87" spans="1:18" ht="25.5">
      <c r="A87" s="158" t="s">
        <v>13</v>
      </c>
      <c r="B87" s="159" t="s">
        <v>14</v>
      </c>
      <c r="C87" s="160">
        <v>128135</v>
      </c>
      <c r="D87" s="160">
        <v>158135</v>
      </c>
      <c r="E87" s="160">
        <v>51200</v>
      </c>
      <c r="F87" s="160">
        <v>0</v>
      </c>
      <c r="G87" s="157">
        <f t="shared" si="13"/>
        <v>0</v>
      </c>
      <c r="H87" s="160">
        <v>0</v>
      </c>
      <c r="I87" s="160">
        <v>0</v>
      </c>
      <c r="J87" s="160">
        <v>0</v>
      </c>
      <c r="K87" s="160">
        <v>0</v>
      </c>
      <c r="L87" s="160">
        <v>0</v>
      </c>
      <c r="M87" s="160">
        <f t="shared" si="7"/>
        <v>51200</v>
      </c>
      <c r="N87" s="160">
        <f t="shared" si="8"/>
        <v>158135</v>
      </c>
      <c r="O87" s="160">
        <f t="shared" si="9"/>
        <v>0</v>
      </c>
      <c r="P87" s="160">
        <f t="shared" si="10"/>
        <v>158135</v>
      </c>
      <c r="Q87" s="160">
        <f t="shared" si="11"/>
        <v>51200</v>
      </c>
      <c r="R87" s="160">
        <f t="shared" si="12"/>
        <v>0</v>
      </c>
    </row>
    <row r="88" spans="1:18" ht="25.5">
      <c r="A88" s="158" t="s">
        <v>21</v>
      </c>
      <c r="B88" s="159" t="s">
        <v>22</v>
      </c>
      <c r="C88" s="160">
        <v>645202</v>
      </c>
      <c r="D88" s="160">
        <v>645202</v>
      </c>
      <c r="E88" s="160">
        <v>202318</v>
      </c>
      <c r="F88" s="160">
        <v>126824.49</v>
      </c>
      <c r="G88" s="157">
        <f t="shared" si="13"/>
        <v>62.685717533783446</v>
      </c>
      <c r="H88" s="160">
        <v>178395.91</v>
      </c>
      <c r="I88" s="160">
        <v>0</v>
      </c>
      <c r="J88" s="160">
        <v>126824.49</v>
      </c>
      <c r="K88" s="160">
        <v>51571.42</v>
      </c>
      <c r="L88" s="160">
        <v>51571.42</v>
      </c>
      <c r="M88" s="160">
        <f t="shared" si="7"/>
        <v>23922.089999999997</v>
      </c>
      <c r="N88" s="160">
        <f t="shared" si="8"/>
        <v>466806.08999999997</v>
      </c>
      <c r="O88" s="160">
        <f t="shared" si="9"/>
        <v>88.1759952154529</v>
      </c>
      <c r="P88" s="160">
        <f t="shared" si="10"/>
        <v>518377.51</v>
      </c>
      <c r="Q88" s="160">
        <f t="shared" si="11"/>
        <v>75493.51</v>
      </c>
      <c r="R88" s="160">
        <f t="shared" si="12"/>
        <v>62.685717533783446</v>
      </c>
    </row>
    <row r="89" spans="1:18" ht="12.75">
      <c r="A89" s="155" t="s">
        <v>112</v>
      </c>
      <c r="B89" s="156" t="s">
        <v>113</v>
      </c>
      <c r="C89" s="108">
        <v>61796143</v>
      </c>
      <c r="D89" s="108">
        <v>62828143</v>
      </c>
      <c r="E89" s="108">
        <v>11430698</v>
      </c>
      <c r="F89" s="108">
        <v>11030698</v>
      </c>
      <c r="G89" s="157">
        <f t="shared" si="13"/>
        <v>96.50065114133888</v>
      </c>
      <c r="H89" s="108">
        <v>11030698</v>
      </c>
      <c r="I89" s="108">
        <v>0</v>
      </c>
      <c r="J89" s="108">
        <v>11030698</v>
      </c>
      <c r="K89" s="108">
        <v>0</v>
      </c>
      <c r="L89" s="108">
        <v>0</v>
      </c>
      <c r="M89" s="108">
        <f t="shared" si="7"/>
        <v>400000</v>
      </c>
      <c r="N89" s="108">
        <f t="shared" si="8"/>
        <v>51797445</v>
      </c>
      <c r="O89" s="108">
        <f t="shared" si="9"/>
        <v>96.50065114133888</v>
      </c>
      <c r="P89" s="108">
        <f t="shared" si="10"/>
        <v>51797445</v>
      </c>
      <c r="Q89" s="108">
        <f t="shared" si="11"/>
        <v>400000</v>
      </c>
      <c r="R89" s="108">
        <f t="shared" si="12"/>
        <v>96.50065114133888</v>
      </c>
    </row>
    <row r="90" spans="1:18" ht="25.5">
      <c r="A90" s="158" t="s">
        <v>13</v>
      </c>
      <c r="B90" s="159" t="s">
        <v>14</v>
      </c>
      <c r="C90" s="160">
        <v>61533043</v>
      </c>
      <c r="D90" s="160">
        <v>62165043</v>
      </c>
      <c r="E90" s="160">
        <v>10988388</v>
      </c>
      <c r="F90" s="160">
        <v>10988388</v>
      </c>
      <c r="G90" s="157">
        <f t="shared" si="13"/>
        <v>100</v>
      </c>
      <c r="H90" s="160">
        <v>10988388</v>
      </c>
      <c r="I90" s="160">
        <v>0</v>
      </c>
      <c r="J90" s="160">
        <v>10988388</v>
      </c>
      <c r="K90" s="160">
        <v>0</v>
      </c>
      <c r="L90" s="160">
        <v>0</v>
      </c>
      <c r="M90" s="160">
        <f t="shared" si="7"/>
        <v>0</v>
      </c>
      <c r="N90" s="160">
        <f t="shared" si="8"/>
        <v>51176655</v>
      </c>
      <c r="O90" s="160">
        <f t="shared" si="9"/>
        <v>100</v>
      </c>
      <c r="P90" s="160">
        <f t="shared" si="10"/>
        <v>51176655</v>
      </c>
      <c r="Q90" s="160">
        <f t="shared" si="11"/>
        <v>0</v>
      </c>
      <c r="R90" s="160">
        <f t="shared" si="12"/>
        <v>100</v>
      </c>
    </row>
    <row r="91" spans="1:18" ht="25.5">
      <c r="A91" s="158" t="s">
        <v>27</v>
      </c>
      <c r="B91" s="159" t="s">
        <v>28</v>
      </c>
      <c r="C91" s="160">
        <v>263100</v>
      </c>
      <c r="D91" s="160">
        <v>663100</v>
      </c>
      <c r="E91" s="160">
        <v>442310</v>
      </c>
      <c r="F91" s="160">
        <v>42310</v>
      </c>
      <c r="G91" s="157">
        <f t="shared" si="13"/>
        <v>9.565689222491013</v>
      </c>
      <c r="H91" s="160">
        <v>42310</v>
      </c>
      <c r="I91" s="160">
        <v>0</v>
      </c>
      <c r="J91" s="160">
        <v>42310</v>
      </c>
      <c r="K91" s="160">
        <v>0</v>
      </c>
      <c r="L91" s="160">
        <v>0</v>
      </c>
      <c r="M91" s="160">
        <f t="shared" si="7"/>
        <v>400000</v>
      </c>
      <c r="N91" s="160">
        <f t="shared" si="8"/>
        <v>620790</v>
      </c>
      <c r="O91" s="160">
        <f t="shared" si="9"/>
        <v>9.565689222491013</v>
      </c>
      <c r="P91" s="160">
        <f t="shared" si="10"/>
        <v>620790</v>
      </c>
      <c r="Q91" s="160">
        <f t="shared" si="11"/>
        <v>400000</v>
      </c>
      <c r="R91" s="160">
        <f t="shared" si="12"/>
        <v>9.565689222491013</v>
      </c>
    </row>
    <row r="92" spans="1:18" ht="12.75">
      <c r="A92" s="155" t="s">
        <v>1</v>
      </c>
      <c r="B92" s="156" t="s">
        <v>41</v>
      </c>
      <c r="C92" s="108">
        <v>789350682</v>
      </c>
      <c r="D92" s="108">
        <v>793011505</v>
      </c>
      <c r="E92" s="108">
        <v>168684932</v>
      </c>
      <c r="F92" s="108">
        <v>102345858.73000002</v>
      </c>
      <c r="G92" s="157">
        <f t="shared" si="13"/>
        <v>60.67279247561959</v>
      </c>
      <c r="H92" s="108">
        <v>111808074.17000002</v>
      </c>
      <c r="I92" s="108">
        <v>61277.38</v>
      </c>
      <c r="J92" s="108">
        <v>102345858.73000002</v>
      </c>
      <c r="K92" s="108">
        <v>9462215.440000005</v>
      </c>
      <c r="L92" s="108">
        <v>39008806.65000001</v>
      </c>
      <c r="M92" s="108">
        <f t="shared" si="7"/>
        <v>56876857.82999998</v>
      </c>
      <c r="N92" s="108">
        <f t="shared" si="8"/>
        <v>681203430.8299999</v>
      </c>
      <c r="O92" s="108">
        <f t="shared" si="9"/>
        <v>66.28219417369182</v>
      </c>
      <c r="P92" s="108">
        <f t="shared" si="10"/>
        <v>690665646.27</v>
      </c>
      <c r="Q92" s="108">
        <f t="shared" si="11"/>
        <v>66339073.26999998</v>
      </c>
      <c r="R92" s="108">
        <f t="shared" si="12"/>
        <v>60.67279247561959</v>
      </c>
    </row>
    <row r="93" spans="1:18" s="164" customFormat="1" ht="25.5">
      <c r="A93" s="161" t="s">
        <v>13</v>
      </c>
      <c r="B93" s="162" t="s">
        <v>14</v>
      </c>
      <c r="C93" s="163">
        <v>637166349</v>
      </c>
      <c r="D93" s="163">
        <v>639204171</v>
      </c>
      <c r="E93" s="163">
        <v>143160257</v>
      </c>
      <c r="F93" s="163">
        <v>88181943.66999999</v>
      </c>
      <c r="G93" s="157">
        <f t="shared" si="13"/>
        <v>61.59666482716637</v>
      </c>
      <c r="H93" s="163">
        <v>95822492.57999995</v>
      </c>
      <c r="I93" s="163">
        <v>61277.38</v>
      </c>
      <c r="J93" s="163">
        <v>88181943.66999999</v>
      </c>
      <c r="K93" s="163">
        <v>7640548.910000001</v>
      </c>
      <c r="L93" s="163">
        <v>37578715.06</v>
      </c>
      <c r="M93" s="163">
        <v>47337764.42000005</v>
      </c>
      <c r="N93" s="163">
        <v>543381678.4200001</v>
      </c>
      <c r="O93" s="163">
        <v>66.93372489545052</v>
      </c>
      <c r="P93" s="163">
        <v>551022227.33</v>
      </c>
      <c r="Q93" s="163">
        <v>54978313.33000001</v>
      </c>
      <c r="R93" s="163">
        <v>61.59666482716637</v>
      </c>
    </row>
    <row r="94" spans="1:18" ht="25.5">
      <c r="A94" s="158" t="s">
        <v>15</v>
      </c>
      <c r="B94" s="159" t="s">
        <v>16</v>
      </c>
      <c r="C94" s="160">
        <v>57752423</v>
      </c>
      <c r="D94" s="160">
        <v>57752423</v>
      </c>
      <c r="E94" s="160">
        <v>8884519</v>
      </c>
      <c r="F94" s="160">
        <v>5298268.32</v>
      </c>
      <c r="G94" s="157">
        <f t="shared" si="13"/>
        <v>59.63483583072984</v>
      </c>
      <c r="H94" s="160">
        <v>5572271.930000001</v>
      </c>
      <c r="I94" s="160">
        <v>0</v>
      </c>
      <c r="J94" s="160">
        <v>5298268.32</v>
      </c>
      <c r="K94" s="160">
        <v>274003.61</v>
      </c>
      <c r="L94" s="160">
        <v>6004.94</v>
      </c>
      <c r="M94" s="160">
        <v>3312247.07</v>
      </c>
      <c r="N94" s="160">
        <v>52180151.07</v>
      </c>
      <c r="O94" s="160">
        <v>62.718892604090335</v>
      </c>
      <c r="P94" s="160">
        <v>52454154.68</v>
      </c>
      <c r="Q94" s="160">
        <v>3586250.68</v>
      </c>
      <c r="R94" s="160">
        <v>59.63483583072984</v>
      </c>
    </row>
    <row r="95" spans="1:18" ht="25.5">
      <c r="A95" s="158" t="s">
        <v>17</v>
      </c>
      <c r="B95" s="159" t="s">
        <v>18</v>
      </c>
      <c r="C95" s="160">
        <v>11862143</v>
      </c>
      <c r="D95" s="160">
        <v>11862143</v>
      </c>
      <c r="E95" s="160">
        <v>2049945</v>
      </c>
      <c r="F95" s="160">
        <v>1181363.25</v>
      </c>
      <c r="G95" s="157">
        <f t="shared" si="13"/>
        <v>57.62902175424218</v>
      </c>
      <c r="H95" s="160">
        <v>1185913.25</v>
      </c>
      <c r="I95" s="160">
        <v>0</v>
      </c>
      <c r="J95" s="160">
        <v>1181363.25</v>
      </c>
      <c r="K95" s="160">
        <v>4550</v>
      </c>
      <c r="L95" s="160">
        <v>4550</v>
      </c>
      <c r="M95" s="160">
        <v>864031.75</v>
      </c>
      <c r="N95" s="160">
        <v>10676229.75</v>
      </c>
      <c r="O95" s="160">
        <v>57.850978928702965</v>
      </c>
      <c r="P95" s="160">
        <v>10680779.75</v>
      </c>
      <c r="Q95" s="160">
        <v>868581.75</v>
      </c>
      <c r="R95" s="160">
        <v>57.62902175424218</v>
      </c>
    </row>
    <row r="96" spans="1:18" ht="25.5">
      <c r="A96" s="158" t="s">
        <v>19</v>
      </c>
      <c r="B96" s="159" t="s">
        <v>20</v>
      </c>
      <c r="C96" s="160">
        <v>12030110</v>
      </c>
      <c r="D96" s="160">
        <v>12030110</v>
      </c>
      <c r="E96" s="160">
        <v>1682108</v>
      </c>
      <c r="F96" s="160">
        <v>875792.03</v>
      </c>
      <c r="G96" s="157">
        <f t="shared" si="13"/>
        <v>52.065148611147436</v>
      </c>
      <c r="H96" s="160">
        <v>1208265.44</v>
      </c>
      <c r="I96" s="160">
        <v>0</v>
      </c>
      <c r="J96" s="160">
        <v>875792.03</v>
      </c>
      <c r="K96" s="160">
        <v>332473.41</v>
      </c>
      <c r="L96" s="160">
        <v>325173.99</v>
      </c>
      <c r="M96" s="160">
        <v>473842.56</v>
      </c>
      <c r="N96" s="160">
        <v>10821844.56</v>
      </c>
      <c r="O96" s="160">
        <v>71.83043181531744</v>
      </c>
      <c r="P96" s="160">
        <v>11154317.97</v>
      </c>
      <c r="Q96" s="160">
        <v>806315.97</v>
      </c>
      <c r="R96" s="160">
        <v>52.065148611147436</v>
      </c>
    </row>
    <row r="97" spans="1:18" ht="25.5">
      <c r="A97" s="158" t="s">
        <v>21</v>
      </c>
      <c r="B97" s="159" t="s">
        <v>22</v>
      </c>
      <c r="C97" s="160">
        <v>15558099</v>
      </c>
      <c r="D97" s="160">
        <v>15558099</v>
      </c>
      <c r="E97" s="160">
        <v>2875924</v>
      </c>
      <c r="F97" s="160">
        <v>1285102.79</v>
      </c>
      <c r="G97" s="157">
        <f t="shared" si="13"/>
        <v>44.684866150844044</v>
      </c>
      <c r="H97" s="160">
        <v>1872222.03</v>
      </c>
      <c r="I97" s="160">
        <v>0</v>
      </c>
      <c r="J97" s="160">
        <v>1285102.79</v>
      </c>
      <c r="K97" s="160">
        <v>587119.24</v>
      </c>
      <c r="L97" s="160">
        <v>529365.24</v>
      </c>
      <c r="M97" s="160">
        <v>1003701.97</v>
      </c>
      <c r="N97" s="160">
        <v>13685876.97</v>
      </c>
      <c r="O97" s="160">
        <v>65.09984373717803</v>
      </c>
      <c r="P97" s="160">
        <v>14272996.21</v>
      </c>
      <c r="Q97" s="160">
        <v>1590821.21</v>
      </c>
      <c r="R97" s="160">
        <v>44.684866150844044</v>
      </c>
    </row>
    <row r="98" spans="1:18" ht="25.5">
      <c r="A98" s="158" t="s">
        <v>23</v>
      </c>
      <c r="B98" s="159" t="s">
        <v>24</v>
      </c>
      <c r="C98" s="160">
        <v>4008012</v>
      </c>
      <c r="D98" s="160">
        <v>4008012</v>
      </c>
      <c r="E98" s="160">
        <v>705133</v>
      </c>
      <c r="F98" s="160">
        <v>349762.71</v>
      </c>
      <c r="G98" s="157">
        <f t="shared" si="13"/>
        <v>49.60237430385474</v>
      </c>
      <c r="H98" s="160">
        <v>370009.23</v>
      </c>
      <c r="I98" s="160">
        <v>0</v>
      </c>
      <c r="J98" s="160">
        <v>349762.71</v>
      </c>
      <c r="K98" s="160">
        <v>20246.52</v>
      </c>
      <c r="L98" s="160">
        <v>17933.02</v>
      </c>
      <c r="M98" s="160">
        <v>335123.77</v>
      </c>
      <c r="N98" s="160">
        <v>3638002.77</v>
      </c>
      <c r="O98" s="160">
        <v>52.4736794335253</v>
      </c>
      <c r="P98" s="160">
        <v>3658249.29</v>
      </c>
      <c r="Q98" s="160">
        <v>355370.29</v>
      </c>
      <c r="R98" s="160">
        <v>49.60237430385474</v>
      </c>
    </row>
    <row r="99" spans="1:18" ht="25.5">
      <c r="A99" s="158" t="s">
        <v>25</v>
      </c>
      <c r="B99" s="159" t="s">
        <v>26</v>
      </c>
      <c r="C99" s="160">
        <v>5550867</v>
      </c>
      <c r="D99" s="160">
        <v>5550867</v>
      </c>
      <c r="E99" s="160">
        <v>897361</v>
      </c>
      <c r="F99" s="160">
        <v>398846.29</v>
      </c>
      <c r="G99" s="157">
        <f t="shared" si="13"/>
        <v>44.44658169900408</v>
      </c>
      <c r="H99" s="160">
        <v>509005.42</v>
      </c>
      <c r="I99" s="160">
        <v>0</v>
      </c>
      <c r="J99" s="160">
        <v>398846.29</v>
      </c>
      <c r="K99" s="160">
        <v>110159.13</v>
      </c>
      <c r="L99" s="160">
        <v>101932.17</v>
      </c>
      <c r="M99" s="160">
        <v>388355.58</v>
      </c>
      <c r="N99" s="160">
        <v>5041861.58</v>
      </c>
      <c r="O99" s="160">
        <v>56.72248069617467</v>
      </c>
      <c r="P99" s="160">
        <v>5152020.71</v>
      </c>
      <c r="Q99" s="160">
        <v>498514.71</v>
      </c>
      <c r="R99" s="160">
        <v>44.44658169900408</v>
      </c>
    </row>
    <row r="100" spans="1:18" ht="25.5">
      <c r="A100" s="158" t="s">
        <v>27</v>
      </c>
      <c r="B100" s="159" t="s">
        <v>28</v>
      </c>
      <c r="C100" s="160">
        <v>26357312</v>
      </c>
      <c r="D100" s="160">
        <v>27965032</v>
      </c>
      <c r="E100" s="160">
        <v>5351957</v>
      </c>
      <c r="F100" s="160">
        <v>2945872.38</v>
      </c>
      <c r="G100" s="157">
        <f t="shared" si="13"/>
        <v>55.04290075574224</v>
      </c>
      <c r="H100" s="160">
        <v>2946084.21</v>
      </c>
      <c r="I100" s="160">
        <v>0</v>
      </c>
      <c r="J100" s="160">
        <v>2945872.38</v>
      </c>
      <c r="K100" s="160">
        <v>211.83</v>
      </c>
      <c r="L100" s="160">
        <v>112.99</v>
      </c>
      <c r="M100" s="160">
        <v>2405872.79</v>
      </c>
      <c r="N100" s="160">
        <v>25018947.79</v>
      </c>
      <c r="O100" s="160">
        <v>55.0468587471835</v>
      </c>
      <c r="P100" s="160">
        <v>25019159.62</v>
      </c>
      <c r="Q100" s="160">
        <v>2406084.62</v>
      </c>
      <c r="R100" s="160">
        <v>55.04290075574224</v>
      </c>
    </row>
    <row r="101" spans="1:18" ht="25.5">
      <c r="A101" s="158" t="s">
        <v>29</v>
      </c>
      <c r="B101" s="159" t="s">
        <v>30</v>
      </c>
      <c r="C101" s="160">
        <v>1032200</v>
      </c>
      <c r="D101" s="160">
        <v>1032200</v>
      </c>
      <c r="E101" s="160">
        <v>228496</v>
      </c>
      <c r="F101" s="160">
        <v>135206.57</v>
      </c>
      <c r="G101" s="157">
        <f t="shared" si="13"/>
        <v>59.17240126741825</v>
      </c>
      <c r="H101" s="160">
        <v>147605.45</v>
      </c>
      <c r="I101" s="160">
        <v>0</v>
      </c>
      <c r="J101" s="160">
        <v>135206.57</v>
      </c>
      <c r="K101" s="160">
        <v>12398.88</v>
      </c>
      <c r="L101" s="160">
        <v>10815</v>
      </c>
      <c r="M101" s="160">
        <v>80890.55</v>
      </c>
      <c r="N101" s="160">
        <v>884594.55</v>
      </c>
      <c r="O101" s="160">
        <v>64.59870194664241</v>
      </c>
      <c r="P101" s="160">
        <v>896993.43</v>
      </c>
      <c r="Q101" s="160">
        <v>93289.43</v>
      </c>
      <c r="R101" s="160">
        <v>59.17240126741825</v>
      </c>
    </row>
    <row r="102" spans="1:18" ht="25.5">
      <c r="A102" s="158" t="s">
        <v>31</v>
      </c>
      <c r="B102" s="159" t="s">
        <v>32</v>
      </c>
      <c r="C102" s="160">
        <v>6693347</v>
      </c>
      <c r="D102" s="160">
        <v>6708628</v>
      </c>
      <c r="E102" s="160">
        <v>1250945</v>
      </c>
      <c r="F102" s="160">
        <v>765096.85</v>
      </c>
      <c r="G102" s="157">
        <f t="shared" si="13"/>
        <v>61.16150989851672</v>
      </c>
      <c r="H102" s="160">
        <v>1126110.22</v>
      </c>
      <c r="I102" s="160">
        <v>0</v>
      </c>
      <c r="J102" s="160">
        <v>765096.85</v>
      </c>
      <c r="K102" s="160">
        <v>361013.37</v>
      </c>
      <c r="L102" s="160">
        <v>361013.37</v>
      </c>
      <c r="M102" s="160">
        <v>124834.78</v>
      </c>
      <c r="N102" s="160">
        <v>5582517.78</v>
      </c>
      <c r="O102" s="160">
        <v>90.02076190400057</v>
      </c>
      <c r="P102" s="160">
        <v>5943531.15</v>
      </c>
      <c r="Q102" s="160">
        <v>485848.15</v>
      </c>
      <c r="R102" s="160">
        <v>61.16150989851672</v>
      </c>
    </row>
    <row r="103" spans="1:18" ht="25.5">
      <c r="A103" s="158" t="s">
        <v>33</v>
      </c>
      <c r="B103" s="159" t="s">
        <v>34</v>
      </c>
      <c r="C103" s="160">
        <v>1407075</v>
      </c>
      <c r="D103" s="160">
        <v>1407075</v>
      </c>
      <c r="E103" s="160">
        <v>246859</v>
      </c>
      <c r="F103" s="160">
        <v>132744.42</v>
      </c>
      <c r="G103" s="157">
        <f t="shared" si="13"/>
        <v>53.77337670492063</v>
      </c>
      <c r="H103" s="160">
        <v>132744.42</v>
      </c>
      <c r="I103" s="160">
        <v>0</v>
      </c>
      <c r="J103" s="160">
        <v>132744.42</v>
      </c>
      <c r="K103" s="160">
        <v>0</v>
      </c>
      <c r="L103" s="160">
        <v>0</v>
      </c>
      <c r="M103" s="160">
        <v>114114.58</v>
      </c>
      <c r="N103" s="160">
        <v>1274330.58</v>
      </c>
      <c r="O103" s="160">
        <v>53.77337670492063</v>
      </c>
      <c r="P103" s="160">
        <v>1274330.58</v>
      </c>
      <c r="Q103" s="160">
        <v>114114.58</v>
      </c>
      <c r="R103" s="160">
        <v>53.77337670492063</v>
      </c>
    </row>
    <row r="104" spans="1:18" ht="25.5">
      <c r="A104" s="158" t="s">
        <v>35</v>
      </c>
      <c r="B104" s="159" t="s">
        <v>36</v>
      </c>
      <c r="C104" s="160">
        <v>2790825</v>
      </c>
      <c r="D104" s="160">
        <v>2790825</v>
      </c>
      <c r="E104" s="160">
        <v>431303</v>
      </c>
      <c r="F104" s="160">
        <v>219674.4</v>
      </c>
      <c r="G104" s="157">
        <f t="shared" si="13"/>
        <v>50.932731745431866</v>
      </c>
      <c r="H104" s="160">
        <v>244175.4</v>
      </c>
      <c r="I104" s="160">
        <v>0</v>
      </c>
      <c r="J104" s="160">
        <v>219674.4</v>
      </c>
      <c r="K104" s="160">
        <v>24501</v>
      </c>
      <c r="L104" s="160">
        <v>0</v>
      </c>
      <c r="M104" s="160">
        <v>187127.6</v>
      </c>
      <c r="N104" s="160">
        <v>2546649.6</v>
      </c>
      <c r="O104" s="160">
        <v>56.61342490082378</v>
      </c>
      <c r="P104" s="160">
        <v>2571150.6</v>
      </c>
      <c r="Q104" s="160">
        <v>211628.6</v>
      </c>
      <c r="R104" s="160">
        <v>50.932731745431866</v>
      </c>
    </row>
    <row r="105" spans="1:18" ht="25.5">
      <c r="A105" s="158" t="s">
        <v>37</v>
      </c>
      <c r="B105" s="159" t="s">
        <v>38</v>
      </c>
      <c r="C105" s="160">
        <v>4927595</v>
      </c>
      <c r="D105" s="160">
        <v>4927595</v>
      </c>
      <c r="E105" s="160">
        <v>567449</v>
      </c>
      <c r="F105" s="160">
        <v>342107.8</v>
      </c>
      <c r="G105" s="157">
        <f t="shared" si="13"/>
        <v>60.28873079342812</v>
      </c>
      <c r="H105" s="160">
        <v>415298.67</v>
      </c>
      <c r="I105" s="160">
        <v>0</v>
      </c>
      <c r="J105" s="160">
        <v>342107.8</v>
      </c>
      <c r="K105" s="160">
        <v>73190.87</v>
      </c>
      <c r="L105" s="160">
        <v>73190.87</v>
      </c>
      <c r="M105" s="160">
        <v>152150.33</v>
      </c>
      <c r="N105" s="160">
        <v>4512296.33</v>
      </c>
      <c r="O105" s="160">
        <v>73.18695953292719</v>
      </c>
      <c r="P105" s="160">
        <v>4585487.2</v>
      </c>
      <c r="Q105" s="160">
        <v>225341.2</v>
      </c>
      <c r="R105" s="160">
        <v>60.28873079342812</v>
      </c>
    </row>
    <row r="106" spans="1:18" ht="25.5">
      <c r="A106" s="158" t="s">
        <v>39</v>
      </c>
      <c r="B106" s="159" t="s">
        <v>40</v>
      </c>
      <c r="C106" s="160">
        <v>2214325</v>
      </c>
      <c r="D106" s="160">
        <v>2214325</v>
      </c>
      <c r="E106" s="160">
        <v>352676</v>
      </c>
      <c r="F106" s="160">
        <v>234077.25</v>
      </c>
      <c r="G106" s="157">
        <f t="shared" si="13"/>
        <v>66.37175481178191</v>
      </c>
      <c r="H106" s="160">
        <v>255875.92</v>
      </c>
      <c r="I106" s="160">
        <v>0</v>
      </c>
      <c r="J106" s="160">
        <v>234077.25</v>
      </c>
      <c r="K106" s="160">
        <v>21798.67</v>
      </c>
      <c r="L106" s="160">
        <v>0</v>
      </c>
      <c r="M106" s="160">
        <v>96800.08</v>
      </c>
      <c r="N106" s="160">
        <v>1958449.08</v>
      </c>
      <c r="O106" s="160">
        <v>72.55268858669147</v>
      </c>
      <c r="P106" s="160">
        <v>1980247.75</v>
      </c>
      <c r="Q106" s="160">
        <v>118598.75</v>
      </c>
      <c r="R106" s="160">
        <v>66.37175481178191</v>
      </c>
    </row>
    <row r="107" spans="1:18" ht="12.75">
      <c r="A107" s="155" t="s">
        <v>1</v>
      </c>
      <c r="B107" s="156" t="s">
        <v>41</v>
      </c>
      <c r="C107" s="108">
        <v>789350682</v>
      </c>
      <c r="D107" s="108">
        <v>793011505</v>
      </c>
      <c r="E107" s="108">
        <v>168684932</v>
      </c>
      <c r="F107" s="108">
        <v>102345858.73000002</v>
      </c>
      <c r="G107" s="157">
        <f t="shared" si="13"/>
        <v>60.67279247561959</v>
      </c>
      <c r="H107" s="108">
        <v>111808074.17000002</v>
      </c>
      <c r="I107" s="108">
        <v>61277.38</v>
      </c>
      <c r="J107" s="108">
        <v>102345858.73000002</v>
      </c>
      <c r="K107" s="108">
        <v>9462215.440000005</v>
      </c>
      <c r="L107" s="108">
        <v>39008806.65000001</v>
      </c>
      <c r="M107" s="108">
        <v>56876857.82999998</v>
      </c>
      <c r="N107" s="108">
        <v>681203430.8299999</v>
      </c>
      <c r="O107" s="108">
        <v>66.28219417369182</v>
      </c>
      <c r="P107" s="108">
        <v>690665646.27</v>
      </c>
      <c r="Q107" s="108">
        <v>66339073.26999998</v>
      </c>
      <c r="R107" s="108">
        <v>60.67279247561959</v>
      </c>
    </row>
    <row r="108" spans="1:18" ht="12.75">
      <c r="A108" s="165"/>
      <c r="B108" s="165"/>
      <c r="C108" s="165"/>
      <c r="D108" s="165"/>
      <c r="E108" s="165"/>
      <c r="F108" s="165"/>
      <c r="G108" s="157" t="e">
        <f t="shared" si="13"/>
        <v>#DIV/0!</v>
      </c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</row>
  </sheetData>
  <sheetProtection/>
  <mergeCells count="2">
    <mergeCell ref="A2:N2"/>
    <mergeCell ref="A3:N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P31"/>
  <sheetViews>
    <sheetView tabSelected="1" zoomScale="80" zoomScaleNormal="80" zoomScalePageLayoutView="0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0" sqref="G30"/>
    </sheetView>
  </sheetViews>
  <sheetFormatPr defaultColWidth="9.140625" defaultRowHeight="12.75"/>
  <cols>
    <col min="1" max="1" width="0.85546875" style="65" customWidth="1"/>
    <col min="2" max="2" width="23.421875" style="2" customWidth="1"/>
    <col min="3" max="4" width="18.140625" style="2" customWidth="1"/>
    <col min="5" max="5" width="12.8515625" style="2" customWidth="1"/>
    <col min="6" max="6" width="15.7109375" style="2" customWidth="1"/>
    <col min="7" max="7" width="15.8515625" style="2" customWidth="1"/>
    <col min="8" max="8" width="8.7109375" style="2" customWidth="1"/>
    <col min="9" max="9" width="14.7109375" style="2" customWidth="1"/>
    <col min="10" max="10" width="16.140625" style="2" customWidth="1"/>
    <col min="11" max="11" width="8.8515625" style="2" customWidth="1"/>
    <col min="12" max="12" width="13.57421875" style="2" customWidth="1"/>
    <col min="13" max="13" width="10.7109375" style="2" customWidth="1"/>
    <col min="14" max="14" width="6.8515625" style="2" customWidth="1"/>
    <col min="15" max="15" width="13.57421875" style="2" customWidth="1"/>
    <col min="16" max="16" width="14.421875" style="2" customWidth="1"/>
    <col min="17" max="17" width="6.7109375" style="2" customWidth="1"/>
    <col min="18" max="18" width="12.140625" style="2" customWidth="1"/>
    <col min="19" max="19" width="11.7109375" style="2" customWidth="1"/>
    <col min="20" max="20" width="7.140625" style="2" customWidth="1"/>
    <col min="21" max="21" width="13.28125" style="2" customWidth="1"/>
    <col min="22" max="22" width="12.7109375" style="2" customWidth="1"/>
    <col min="23" max="23" width="7.7109375" style="2" customWidth="1"/>
    <col min="24" max="24" width="13.7109375" style="2" customWidth="1"/>
    <col min="25" max="25" width="15.140625" style="2" customWidth="1"/>
    <col min="26" max="26" width="6.57421875" style="2" customWidth="1"/>
    <col min="27" max="29" width="9.140625" style="2" customWidth="1"/>
    <col min="30" max="30" width="11.8515625" style="2" customWidth="1"/>
    <col min="31" max="16384" width="9.140625" style="2" customWidth="1"/>
  </cols>
  <sheetData>
    <row r="1" spans="2:4" ht="12.75">
      <c r="B1" s="1"/>
      <c r="C1" s="1"/>
      <c r="D1" s="1"/>
    </row>
    <row r="2" spans="2:4" ht="12.75">
      <c r="B2" s="3">
        <v>43521</v>
      </c>
      <c r="C2" s="3"/>
      <c r="D2" s="3"/>
    </row>
    <row r="5" spans="2:26" ht="20.25">
      <c r="B5" s="114" t="s">
        <v>127</v>
      </c>
      <c r="C5" s="114"/>
      <c r="D5" s="114"/>
      <c r="E5" s="114"/>
      <c r="F5" s="114"/>
      <c r="G5" s="114"/>
      <c r="H5" s="114"/>
      <c r="I5" s="114"/>
      <c r="J5" s="114"/>
      <c r="K5" s="114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ht="13.5" thickBot="1"/>
    <row r="7" spans="1:26" ht="13.5" customHeight="1" thickBot="1">
      <c r="A7" s="66"/>
      <c r="B7" s="4"/>
      <c r="C7" s="135" t="s">
        <v>81</v>
      </c>
      <c r="D7" s="136"/>
      <c r="E7" s="137"/>
      <c r="F7" s="147" t="s">
        <v>82</v>
      </c>
      <c r="G7" s="148"/>
      <c r="H7" s="149"/>
      <c r="I7" s="111" t="s">
        <v>83</v>
      </c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3"/>
    </row>
    <row r="8" spans="1:26" ht="27.75" customHeight="1" thickBot="1">
      <c r="A8" s="67"/>
      <c r="B8" s="140" t="s">
        <v>84</v>
      </c>
      <c r="C8" s="138"/>
      <c r="D8" s="138"/>
      <c r="E8" s="139"/>
      <c r="F8" s="150"/>
      <c r="G8" s="151"/>
      <c r="H8" s="152"/>
      <c r="I8" s="111" t="s">
        <v>85</v>
      </c>
      <c r="J8" s="112"/>
      <c r="K8" s="113"/>
      <c r="L8" s="111" t="s">
        <v>86</v>
      </c>
      <c r="M8" s="112"/>
      <c r="N8" s="113"/>
      <c r="O8" s="143" t="s">
        <v>0</v>
      </c>
      <c r="P8" s="144"/>
      <c r="Q8" s="144"/>
      <c r="R8" s="144" t="s">
        <v>87</v>
      </c>
      <c r="S8" s="144"/>
      <c r="T8" s="144"/>
      <c r="U8" s="146" t="s">
        <v>88</v>
      </c>
      <c r="V8" s="144"/>
      <c r="W8" s="144"/>
      <c r="X8" s="144" t="s">
        <v>89</v>
      </c>
      <c r="Y8" s="144"/>
      <c r="Z8" s="145"/>
    </row>
    <row r="9" spans="1:26" ht="87.75" customHeight="1">
      <c r="A9" s="67"/>
      <c r="B9" s="141"/>
      <c r="C9" s="6" t="s">
        <v>121</v>
      </c>
      <c r="D9" s="5" t="s">
        <v>120</v>
      </c>
      <c r="E9" s="5" t="s">
        <v>90</v>
      </c>
      <c r="F9" s="6" t="s">
        <v>121</v>
      </c>
      <c r="G9" s="5" t="s">
        <v>120</v>
      </c>
      <c r="H9" s="7" t="s">
        <v>90</v>
      </c>
      <c r="I9" s="6" t="s">
        <v>121</v>
      </c>
      <c r="J9" s="5" t="s">
        <v>120</v>
      </c>
      <c r="K9" s="8" t="s">
        <v>90</v>
      </c>
      <c r="L9" s="6" t="s">
        <v>121</v>
      </c>
      <c r="M9" s="5" t="s">
        <v>120</v>
      </c>
      <c r="N9" s="8" t="s">
        <v>90</v>
      </c>
      <c r="O9" s="6" t="s">
        <v>121</v>
      </c>
      <c r="P9" s="5" t="s">
        <v>120</v>
      </c>
      <c r="Q9" s="8" t="s">
        <v>90</v>
      </c>
      <c r="R9" s="6" t="s">
        <v>121</v>
      </c>
      <c r="S9" s="5" t="s">
        <v>120</v>
      </c>
      <c r="T9" s="8" t="s">
        <v>90</v>
      </c>
      <c r="U9" s="6" t="s">
        <v>121</v>
      </c>
      <c r="V9" s="5" t="s">
        <v>120</v>
      </c>
      <c r="W9" s="8" t="s">
        <v>90</v>
      </c>
      <c r="X9" s="6" t="s">
        <v>121</v>
      </c>
      <c r="Y9" s="5" t="s">
        <v>120</v>
      </c>
      <c r="Z9" s="9" t="s">
        <v>90</v>
      </c>
    </row>
    <row r="10" spans="1:26" ht="42.75" customHeight="1" thickBot="1">
      <c r="A10" s="68"/>
      <c r="B10" s="18" t="s">
        <v>91</v>
      </c>
      <c r="C10" s="166">
        <v>7708653</v>
      </c>
      <c r="D10" s="166">
        <v>8860709.79</v>
      </c>
      <c r="E10" s="19">
        <f aca="true" t="shared" si="0" ref="E10:E27">D10/C10*100</f>
        <v>114.9449818275644</v>
      </c>
      <c r="F10" s="11">
        <v>8884519</v>
      </c>
      <c r="G10" s="11">
        <v>5298268.32</v>
      </c>
      <c r="H10" s="10">
        <f aca="true" t="shared" si="1" ref="H10:H27">G10/F10*100</f>
        <v>59.63483583072984</v>
      </c>
      <c r="I10" s="11">
        <v>1561922</v>
      </c>
      <c r="J10" s="11">
        <v>701858.14</v>
      </c>
      <c r="K10" s="10">
        <f aca="true" t="shared" si="2" ref="K10:K27">J10/I10*100</f>
        <v>44.93554351625754</v>
      </c>
      <c r="L10" s="11"/>
      <c r="M10" s="11"/>
      <c r="N10" s="11"/>
      <c r="O10" s="20">
        <v>3731953</v>
      </c>
      <c r="P10" s="20">
        <v>2218083.6</v>
      </c>
      <c r="Q10" s="10">
        <f>P10/O10*100</f>
        <v>59.43492857493114</v>
      </c>
      <c r="R10" s="12"/>
      <c r="S10" s="12"/>
      <c r="T10" s="11"/>
      <c r="U10" s="20">
        <v>2823440</v>
      </c>
      <c r="V10" s="20">
        <v>2288066.9</v>
      </c>
      <c r="W10" s="10">
        <f aca="true" t="shared" si="3" ref="W10:W17">V10/U10*100</f>
        <v>81.03826892018246</v>
      </c>
      <c r="X10" s="20"/>
      <c r="Y10" s="20"/>
      <c r="Z10" s="21"/>
    </row>
    <row r="11" spans="1:26" ht="38.25" customHeight="1">
      <c r="A11" s="67"/>
      <c r="B11" s="22" t="s">
        <v>92</v>
      </c>
      <c r="C11" s="167">
        <v>2049945</v>
      </c>
      <c r="D11" s="167">
        <v>1868412.9</v>
      </c>
      <c r="E11" s="23">
        <f t="shared" si="0"/>
        <v>91.1445380241909</v>
      </c>
      <c r="F11" s="13">
        <v>2049945</v>
      </c>
      <c r="G11" s="13">
        <v>1181363.25</v>
      </c>
      <c r="H11" s="24">
        <f t="shared" si="1"/>
        <v>57.62902175424218</v>
      </c>
      <c r="I11" s="13">
        <v>482876</v>
      </c>
      <c r="J11" s="13">
        <v>384618.12</v>
      </c>
      <c r="K11" s="24">
        <f t="shared" si="2"/>
        <v>79.65152958523514</v>
      </c>
      <c r="L11" s="25"/>
      <c r="M11" s="13"/>
      <c r="N11" s="13"/>
      <c r="O11" s="25">
        <v>662112</v>
      </c>
      <c r="P11" s="25">
        <v>478661.27</v>
      </c>
      <c r="Q11" s="24">
        <f>P11/O11*100</f>
        <v>72.29309693828235</v>
      </c>
      <c r="R11" s="13"/>
      <c r="S11" s="13"/>
      <c r="T11" s="13"/>
      <c r="U11" s="25">
        <v>641127</v>
      </c>
      <c r="V11" s="25">
        <v>109059.86</v>
      </c>
      <c r="W11" s="24">
        <f t="shared" si="3"/>
        <v>17.010648436269257</v>
      </c>
      <c r="X11" s="25">
        <v>263830</v>
      </c>
      <c r="Y11" s="25">
        <v>209024</v>
      </c>
      <c r="Z11" s="26">
        <f aca="true" t="shared" si="4" ref="Z11:Z17">Y11/X11*100</f>
        <v>79.22677481711709</v>
      </c>
    </row>
    <row r="12" spans="1:26" ht="25.5">
      <c r="A12" s="67"/>
      <c r="B12" s="22" t="s">
        <v>93</v>
      </c>
      <c r="C12" s="167">
        <v>1784114</v>
      </c>
      <c r="D12" s="167">
        <v>1842267.37</v>
      </c>
      <c r="E12" s="23">
        <f t="shared" si="0"/>
        <v>103.25950976226856</v>
      </c>
      <c r="F12" s="13">
        <v>1682108</v>
      </c>
      <c r="G12" s="13">
        <v>875792.03</v>
      </c>
      <c r="H12" s="24">
        <f t="shared" si="1"/>
        <v>52.065148611147436</v>
      </c>
      <c r="I12" s="13">
        <v>686639</v>
      </c>
      <c r="J12" s="13">
        <v>400518.01</v>
      </c>
      <c r="K12" s="24">
        <f t="shared" si="2"/>
        <v>58.330215731993086</v>
      </c>
      <c r="L12" s="27"/>
      <c r="M12" s="27"/>
      <c r="N12" s="13"/>
      <c r="O12" s="25">
        <v>546646</v>
      </c>
      <c r="P12" s="25">
        <v>324990.72</v>
      </c>
      <c r="Q12" s="24">
        <f>P12/O12*100</f>
        <v>59.451769518115924</v>
      </c>
      <c r="R12" s="27"/>
      <c r="S12" s="27"/>
      <c r="T12" s="13"/>
      <c r="U12" s="25">
        <v>117912</v>
      </c>
      <c r="V12" s="25">
        <v>22397.17</v>
      </c>
      <c r="W12" s="24">
        <f t="shared" si="3"/>
        <v>18.994818169482325</v>
      </c>
      <c r="X12" s="25">
        <v>210638</v>
      </c>
      <c r="Y12" s="25">
        <v>99249.55</v>
      </c>
      <c r="Z12" s="26">
        <f t="shared" si="4"/>
        <v>47.118539864601836</v>
      </c>
    </row>
    <row r="13" spans="1:26" ht="25.5">
      <c r="A13" s="67"/>
      <c r="B13" s="22" t="s">
        <v>94</v>
      </c>
      <c r="C13" s="167">
        <v>2501947</v>
      </c>
      <c r="D13" s="167">
        <v>2653222.94</v>
      </c>
      <c r="E13" s="23">
        <f t="shared" si="0"/>
        <v>106.04632871919348</v>
      </c>
      <c r="F13" s="13">
        <v>2875924</v>
      </c>
      <c r="G13" s="13">
        <v>1285102.79</v>
      </c>
      <c r="H13" s="24">
        <f t="shared" si="1"/>
        <v>44.684866150844044</v>
      </c>
      <c r="I13" s="13">
        <v>739644</v>
      </c>
      <c r="J13" s="13">
        <v>320869.46</v>
      </c>
      <c r="K13" s="24">
        <f t="shared" si="2"/>
        <v>43.38160790866958</v>
      </c>
      <c r="L13" s="25">
        <v>202318</v>
      </c>
      <c r="M13" s="13">
        <v>126824.49</v>
      </c>
      <c r="N13" s="24">
        <f>M13/L13*100</f>
        <v>62.685717533783446</v>
      </c>
      <c r="O13" s="25">
        <v>1111406</v>
      </c>
      <c r="P13" s="25">
        <v>570031.48</v>
      </c>
      <c r="Q13" s="24">
        <f>P13/O13*100</f>
        <v>51.28922104073579</v>
      </c>
      <c r="R13" s="27"/>
      <c r="S13" s="27"/>
      <c r="T13" s="13"/>
      <c r="U13" s="25">
        <v>425618</v>
      </c>
      <c r="V13" s="25">
        <v>135370.99</v>
      </c>
      <c r="W13" s="24">
        <f t="shared" si="3"/>
        <v>31.805748347109375</v>
      </c>
      <c r="X13" s="25">
        <v>276638</v>
      </c>
      <c r="Y13" s="25">
        <v>125506.37</v>
      </c>
      <c r="Z13" s="26">
        <f t="shared" si="4"/>
        <v>45.36844902001894</v>
      </c>
    </row>
    <row r="14" spans="1:26" ht="25.5">
      <c r="A14" s="67"/>
      <c r="B14" s="22" t="s">
        <v>95</v>
      </c>
      <c r="C14" s="167">
        <v>705133</v>
      </c>
      <c r="D14" s="167">
        <v>765668.5</v>
      </c>
      <c r="E14" s="23">
        <f t="shared" si="0"/>
        <v>108.5849761676166</v>
      </c>
      <c r="F14" s="13">
        <v>705133</v>
      </c>
      <c r="G14" s="13">
        <v>349762.71</v>
      </c>
      <c r="H14" s="24">
        <f t="shared" si="1"/>
        <v>49.60237430385474</v>
      </c>
      <c r="I14" s="13">
        <v>188817</v>
      </c>
      <c r="J14" s="13">
        <v>121261.82</v>
      </c>
      <c r="K14" s="24">
        <f t="shared" si="2"/>
        <v>64.2218762081804</v>
      </c>
      <c r="L14" s="13"/>
      <c r="M14" s="13"/>
      <c r="N14" s="13"/>
      <c r="O14" s="25">
        <v>411664</v>
      </c>
      <c r="P14" s="25">
        <v>183445.84</v>
      </c>
      <c r="Q14" s="24">
        <f>P14/O14*100</f>
        <v>44.56203117105212</v>
      </c>
      <c r="R14" s="27"/>
      <c r="S14" s="27"/>
      <c r="T14" s="13"/>
      <c r="U14" s="25">
        <v>29810</v>
      </c>
      <c r="V14" s="25">
        <v>11500.67</v>
      </c>
      <c r="W14" s="24">
        <f t="shared" si="3"/>
        <v>38.57990607178799</v>
      </c>
      <c r="X14" s="25">
        <v>74842</v>
      </c>
      <c r="Y14" s="25">
        <v>33554.38</v>
      </c>
      <c r="Z14" s="26">
        <f t="shared" si="4"/>
        <v>44.83362283209962</v>
      </c>
    </row>
    <row r="15" spans="1:26" ht="25.5">
      <c r="A15" s="67"/>
      <c r="B15" s="22" t="s">
        <v>96</v>
      </c>
      <c r="C15" s="167">
        <v>897361</v>
      </c>
      <c r="D15" s="167">
        <v>999254.17</v>
      </c>
      <c r="E15" s="23">
        <f t="shared" si="0"/>
        <v>111.35475800708967</v>
      </c>
      <c r="F15" s="13">
        <v>897361</v>
      </c>
      <c r="G15" s="13">
        <v>398846.29</v>
      </c>
      <c r="H15" s="24">
        <f t="shared" si="1"/>
        <v>44.44658169900408</v>
      </c>
      <c r="I15" s="13">
        <v>360672</v>
      </c>
      <c r="J15" s="13">
        <v>191496.75</v>
      </c>
      <c r="K15" s="24">
        <f t="shared" si="2"/>
        <v>53.09443206015438</v>
      </c>
      <c r="L15" s="13"/>
      <c r="M15" s="13"/>
      <c r="N15" s="13"/>
      <c r="O15" s="25"/>
      <c r="P15" s="25"/>
      <c r="Q15" s="24"/>
      <c r="R15" s="27"/>
      <c r="S15" s="27"/>
      <c r="T15" s="13"/>
      <c r="U15" s="25">
        <v>122959</v>
      </c>
      <c r="V15" s="25">
        <v>57276.2</v>
      </c>
      <c r="W15" s="24">
        <f t="shared" si="3"/>
        <v>46.581543441309705</v>
      </c>
      <c r="X15" s="25">
        <v>72430</v>
      </c>
      <c r="Y15" s="25">
        <v>34373.34</v>
      </c>
      <c r="Z15" s="26">
        <f t="shared" si="4"/>
        <v>47.45732431312991</v>
      </c>
    </row>
    <row r="16" spans="1:26" ht="26.25" thickBot="1">
      <c r="A16" s="68"/>
      <c r="B16" s="28" t="s">
        <v>97</v>
      </c>
      <c r="C16" s="168">
        <v>6068500</v>
      </c>
      <c r="D16" s="168">
        <v>6082535.34</v>
      </c>
      <c r="E16" s="29">
        <f t="shared" si="0"/>
        <v>100.23128186537036</v>
      </c>
      <c r="F16" s="74">
        <v>5351957</v>
      </c>
      <c r="G16" s="74">
        <v>2945872.38</v>
      </c>
      <c r="H16" s="29">
        <f t="shared" si="1"/>
        <v>55.04290075574224</v>
      </c>
      <c r="I16" s="74">
        <v>1154903</v>
      </c>
      <c r="J16" s="74">
        <v>713322.12</v>
      </c>
      <c r="K16" s="29">
        <f t="shared" si="2"/>
        <v>61.764678072530764</v>
      </c>
      <c r="L16" s="31"/>
      <c r="M16" s="31"/>
      <c r="N16" s="31"/>
      <c r="O16" s="30">
        <v>2021980</v>
      </c>
      <c r="P16" s="30">
        <v>1226845.06</v>
      </c>
      <c r="Q16" s="29">
        <f>P16/O16*100</f>
        <v>60.67543002403585</v>
      </c>
      <c r="R16" s="32"/>
      <c r="S16" s="32"/>
      <c r="T16" s="31"/>
      <c r="U16" s="30">
        <v>933951</v>
      </c>
      <c r="V16" s="30">
        <v>543289.09</v>
      </c>
      <c r="W16" s="29">
        <f t="shared" si="3"/>
        <v>58.171048588202154</v>
      </c>
      <c r="X16" s="30">
        <v>527630</v>
      </c>
      <c r="Y16" s="30">
        <v>268106.11</v>
      </c>
      <c r="Z16" s="33">
        <f t="shared" si="4"/>
        <v>50.81328013949169</v>
      </c>
    </row>
    <row r="17" spans="1:26" ht="26.25" thickBot="1">
      <c r="A17" s="69"/>
      <c r="B17" s="34" t="s">
        <v>98</v>
      </c>
      <c r="C17" s="169">
        <f>SUM(C11:C16)</f>
        <v>14007000</v>
      </c>
      <c r="D17" s="169">
        <f>SUM(D11:D16)</f>
        <v>14211361.219999999</v>
      </c>
      <c r="E17" s="35">
        <f t="shared" si="0"/>
        <v>101.45899350324837</v>
      </c>
      <c r="F17" s="37">
        <f>SUM(F11:F16)</f>
        <v>13562428</v>
      </c>
      <c r="G17" s="37">
        <f>SUM(G11:G16)</f>
        <v>7036739.45</v>
      </c>
      <c r="H17" s="36">
        <f t="shared" si="1"/>
        <v>51.88406861957166</v>
      </c>
      <c r="I17" s="37">
        <f>SUM(I11:I16)</f>
        <v>3613551</v>
      </c>
      <c r="J17" s="37">
        <f>SUM(J11:J16)</f>
        <v>2132086.2800000003</v>
      </c>
      <c r="K17" s="36">
        <f t="shared" si="2"/>
        <v>59.002523556468425</v>
      </c>
      <c r="L17" s="37">
        <f>SUM(L11:L16)</f>
        <v>202318</v>
      </c>
      <c r="M17" s="37">
        <f>SUM(M11:M16)</f>
        <v>126824.49</v>
      </c>
      <c r="N17" s="36">
        <f>M17/L17*100</f>
        <v>62.685717533783446</v>
      </c>
      <c r="O17" s="37">
        <f>SUM(O11:O16)</f>
        <v>4753808</v>
      </c>
      <c r="P17" s="37">
        <f>SUM(P11:P16)</f>
        <v>2783974.37</v>
      </c>
      <c r="Q17" s="36">
        <f>P17/O17*100</f>
        <v>58.56303767421823</v>
      </c>
      <c r="R17" s="37">
        <f>SUM(R11:R16)</f>
        <v>0</v>
      </c>
      <c r="S17" s="37">
        <f>SUM(S11:S16)</f>
        <v>0</v>
      </c>
      <c r="T17" s="37">
        <f>SUM(T11:T16)</f>
        <v>0</v>
      </c>
      <c r="U17" s="37">
        <f>SUM(U11:U16)</f>
        <v>2271377</v>
      </c>
      <c r="V17" s="37">
        <f>SUM(V11:V16)</f>
        <v>878893.98</v>
      </c>
      <c r="W17" s="36">
        <f t="shared" si="3"/>
        <v>38.69432419188888</v>
      </c>
      <c r="X17" s="37">
        <f>SUM(X11:X16)</f>
        <v>1426008</v>
      </c>
      <c r="Y17" s="37">
        <f>SUM(Y11:Y16)</f>
        <v>769813.75</v>
      </c>
      <c r="Z17" s="38">
        <f t="shared" si="4"/>
        <v>53.983831086501624</v>
      </c>
    </row>
    <row r="18" spans="1:26" ht="25.5">
      <c r="A18" s="67"/>
      <c r="B18" s="39" t="s">
        <v>99</v>
      </c>
      <c r="C18" s="170">
        <v>187498</v>
      </c>
      <c r="D18" s="171">
        <v>540687.06</v>
      </c>
      <c r="E18" s="40">
        <f t="shared" si="0"/>
        <v>288.3695079414181</v>
      </c>
      <c r="F18" s="42">
        <v>228496</v>
      </c>
      <c r="G18" s="42">
        <v>135206.57</v>
      </c>
      <c r="H18" s="41">
        <f t="shared" si="1"/>
        <v>59.17240126741825</v>
      </c>
      <c r="I18" s="80">
        <v>228296</v>
      </c>
      <c r="J18" s="80">
        <v>135206.57</v>
      </c>
      <c r="K18" s="41">
        <f t="shared" si="2"/>
        <v>59.224239583698356</v>
      </c>
      <c r="L18" s="42"/>
      <c r="M18" s="42"/>
      <c r="N18" s="42"/>
      <c r="O18" s="42"/>
      <c r="P18" s="42"/>
      <c r="Q18" s="41"/>
      <c r="R18" s="43"/>
      <c r="S18" s="43"/>
      <c r="T18" s="42"/>
      <c r="U18" s="85">
        <v>0</v>
      </c>
      <c r="V18" s="85">
        <v>0</v>
      </c>
      <c r="W18" s="41"/>
      <c r="X18" s="43"/>
      <c r="Y18" s="43"/>
      <c r="Z18" s="44"/>
    </row>
    <row r="19" spans="1:26" ht="25.5">
      <c r="A19" s="67"/>
      <c r="B19" s="22" t="s">
        <v>100</v>
      </c>
      <c r="C19" s="172">
        <v>1211280</v>
      </c>
      <c r="D19" s="167">
        <v>1185898.06</v>
      </c>
      <c r="E19" s="23">
        <f t="shared" si="0"/>
        <v>97.90453569777426</v>
      </c>
      <c r="F19" s="13">
        <v>1250945</v>
      </c>
      <c r="G19" s="13">
        <v>765096.85</v>
      </c>
      <c r="H19" s="24">
        <f t="shared" si="1"/>
        <v>61.16150989851672</v>
      </c>
      <c r="I19" s="80">
        <v>345875</v>
      </c>
      <c r="J19" s="80">
        <v>209521.43</v>
      </c>
      <c r="K19" s="24">
        <f t="shared" si="2"/>
        <v>60.5772114203108</v>
      </c>
      <c r="L19" s="13"/>
      <c r="M19" s="13"/>
      <c r="N19" s="13"/>
      <c r="O19" s="25">
        <v>708024</v>
      </c>
      <c r="P19" s="25">
        <v>430525.24</v>
      </c>
      <c r="Q19" s="24">
        <f>P19/O19*100</f>
        <v>60.80658847722676</v>
      </c>
      <c r="R19" s="27"/>
      <c r="S19" s="27"/>
      <c r="T19" s="13"/>
      <c r="U19" s="85">
        <v>30000</v>
      </c>
      <c r="V19" s="85">
        <v>21878.03</v>
      </c>
      <c r="W19" s="24">
        <f aca="true" t="shared" si="5" ref="W19:W25">V19/U19*100</f>
        <v>72.92676666666667</v>
      </c>
      <c r="X19" s="25">
        <v>166846</v>
      </c>
      <c r="Y19" s="25">
        <v>103172.15</v>
      </c>
      <c r="Z19" s="26">
        <f aca="true" t="shared" si="6" ref="Z19:Z27">Y19/X19*100</f>
        <v>61.8367536530693</v>
      </c>
    </row>
    <row r="20" spans="1:26" ht="25.5">
      <c r="A20" s="67"/>
      <c r="B20" s="22" t="s">
        <v>101</v>
      </c>
      <c r="C20" s="172">
        <v>227310</v>
      </c>
      <c r="D20" s="167">
        <v>406581.14</v>
      </c>
      <c r="E20" s="23">
        <f t="shared" si="0"/>
        <v>178.86636751572743</v>
      </c>
      <c r="F20" s="13">
        <v>246859</v>
      </c>
      <c r="G20" s="13">
        <v>132744.42</v>
      </c>
      <c r="H20" s="24">
        <f t="shared" si="1"/>
        <v>53.77337670492063</v>
      </c>
      <c r="I20" s="80">
        <v>124639</v>
      </c>
      <c r="J20" s="80">
        <v>70998.25</v>
      </c>
      <c r="K20" s="24">
        <f t="shared" si="2"/>
        <v>56.96310946012083</v>
      </c>
      <c r="L20" s="13"/>
      <c r="M20" s="13"/>
      <c r="N20" s="13"/>
      <c r="O20" s="25"/>
      <c r="P20" s="25"/>
      <c r="Q20" s="24"/>
      <c r="R20" s="27"/>
      <c r="S20" s="27"/>
      <c r="T20" s="13"/>
      <c r="U20" s="85">
        <v>3300</v>
      </c>
      <c r="V20" s="85">
        <v>2773.68</v>
      </c>
      <c r="W20" s="24">
        <f t="shared" si="5"/>
        <v>84.05090909090909</v>
      </c>
      <c r="X20" s="25">
        <v>118720</v>
      </c>
      <c r="Y20" s="25">
        <v>58972.49</v>
      </c>
      <c r="Z20" s="26">
        <f t="shared" si="6"/>
        <v>49.67359332884097</v>
      </c>
    </row>
    <row r="21" spans="1:26" ht="25.5">
      <c r="A21" s="67"/>
      <c r="B21" s="22" t="s">
        <v>102</v>
      </c>
      <c r="C21" s="172">
        <v>431303</v>
      </c>
      <c r="D21" s="167">
        <v>511713.29</v>
      </c>
      <c r="E21" s="23">
        <f t="shared" si="0"/>
        <v>118.64357307971424</v>
      </c>
      <c r="F21" s="13">
        <v>431303</v>
      </c>
      <c r="G21" s="13">
        <v>219674.4</v>
      </c>
      <c r="H21" s="24">
        <f t="shared" si="1"/>
        <v>50.932731745431866</v>
      </c>
      <c r="I21" s="80">
        <v>263813</v>
      </c>
      <c r="J21" s="80">
        <v>144550.18</v>
      </c>
      <c r="K21" s="24">
        <f t="shared" si="2"/>
        <v>54.79266753344224</v>
      </c>
      <c r="L21" s="13"/>
      <c r="M21" s="13"/>
      <c r="N21" s="13"/>
      <c r="O21" s="25"/>
      <c r="P21" s="25"/>
      <c r="Q21" s="24"/>
      <c r="R21" s="27"/>
      <c r="S21" s="27"/>
      <c r="T21" s="13"/>
      <c r="U21" s="85">
        <v>92200</v>
      </c>
      <c r="V21" s="85">
        <v>27223.02</v>
      </c>
      <c r="W21" s="24">
        <f t="shared" si="5"/>
        <v>29.526052060737527</v>
      </c>
      <c r="X21" s="25">
        <v>75090</v>
      </c>
      <c r="Y21" s="25">
        <v>47901.2</v>
      </c>
      <c r="Z21" s="26">
        <f t="shared" si="6"/>
        <v>63.79171660673858</v>
      </c>
    </row>
    <row r="22" spans="1:26" ht="27.75" customHeight="1">
      <c r="A22" s="67"/>
      <c r="B22" s="22" t="s">
        <v>103</v>
      </c>
      <c r="C22" s="172">
        <v>504196</v>
      </c>
      <c r="D22" s="167">
        <v>795600.91</v>
      </c>
      <c r="E22" s="23">
        <f t="shared" si="0"/>
        <v>157.79595831779704</v>
      </c>
      <c r="F22" s="13">
        <v>567449</v>
      </c>
      <c r="G22" s="13">
        <v>342107.8</v>
      </c>
      <c r="H22" s="24">
        <f t="shared" si="1"/>
        <v>60.28873079342812</v>
      </c>
      <c r="I22" s="80">
        <v>302296</v>
      </c>
      <c r="J22" s="80">
        <v>179291.68</v>
      </c>
      <c r="K22" s="24">
        <f t="shared" si="2"/>
        <v>59.309974329795956</v>
      </c>
      <c r="L22" s="13"/>
      <c r="M22" s="13"/>
      <c r="N22" s="13"/>
      <c r="O22" s="25"/>
      <c r="P22" s="25"/>
      <c r="Q22" s="24"/>
      <c r="R22" s="27"/>
      <c r="S22" s="27"/>
      <c r="T22" s="13"/>
      <c r="U22" s="85">
        <v>144777</v>
      </c>
      <c r="V22" s="85">
        <v>106875.69</v>
      </c>
      <c r="W22" s="24">
        <f t="shared" si="5"/>
        <v>73.82090387285274</v>
      </c>
      <c r="X22" s="25">
        <v>106162</v>
      </c>
      <c r="Y22" s="25">
        <v>48940.43</v>
      </c>
      <c r="Z22" s="26">
        <f t="shared" si="6"/>
        <v>46.09976262692866</v>
      </c>
    </row>
    <row r="23" spans="1:30" ht="26.25" thickBot="1">
      <c r="A23" s="67"/>
      <c r="B23" s="22" t="s">
        <v>104</v>
      </c>
      <c r="C23" s="172">
        <v>364696</v>
      </c>
      <c r="D23" s="167">
        <v>502944.38</v>
      </c>
      <c r="E23" s="23">
        <f t="shared" si="0"/>
        <v>137.9078410511769</v>
      </c>
      <c r="F23" s="13">
        <v>352676</v>
      </c>
      <c r="G23" s="13">
        <v>234077.25</v>
      </c>
      <c r="H23" s="24">
        <f t="shared" si="1"/>
        <v>66.37175481178191</v>
      </c>
      <c r="I23" s="80">
        <v>228099</v>
      </c>
      <c r="J23" s="80">
        <v>162497.96</v>
      </c>
      <c r="K23" s="24">
        <f t="shared" si="2"/>
        <v>71.24010188558476</v>
      </c>
      <c r="L23" s="13"/>
      <c r="M23" s="13"/>
      <c r="N23" s="13"/>
      <c r="O23" s="25"/>
      <c r="P23" s="25"/>
      <c r="Q23" s="24"/>
      <c r="R23" s="27"/>
      <c r="S23" s="27"/>
      <c r="T23" s="13"/>
      <c r="U23" s="85">
        <v>40800</v>
      </c>
      <c r="V23" s="85">
        <v>12000</v>
      </c>
      <c r="W23" s="24">
        <f t="shared" si="5"/>
        <v>29.411764705882355</v>
      </c>
      <c r="X23" s="25">
        <v>83777</v>
      </c>
      <c r="Y23" s="25">
        <v>59579.29</v>
      </c>
      <c r="Z23" s="26">
        <f t="shared" si="6"/>
        <v>71.11652362820344</v>
      </c>
      <c r="AD23" s="70"/>
    </row>
    <row r="24" spans="1:26" ht="37.5" customHeight="1" thickBot="1">
      <c r="A24" s="67"/>
      <c r="B24" s="45" t="s">
        <v>105</v>
      </c>
      <c r="C24" s="173">
        <f>SUM(C18:C23)</f>
        <v>2926283</v>
      </c>
      <c r="D24" s="59">
        <f>SUM(D18:D23)</f>
        <v>3943424.8400000003</v>
      </c>
      <c r="E24" s="35">
        <f t="shared" si="0"/>
        <v>134.7588336466432</v>
      </c>
      <c r="F24" s="59">
        <f>SUM(F18:F23)</f>
        <v>3077728</v>
      </c>
      <c r="G24" s="59">
        <f>SUM(G18:G23)</f>
        <v>1828907.29</v>
      </c>
      <c r="H24" s="36">
        <f t="shared" si="1"/>
        <v>59.42394162187172</v>
      </c>
      <c r="I24" s="37">
        <f>SUM(I18:I23)</f>
        <v>1493018</v>
      </c>
      <c r="J24" s="37">
        <f>SUM(J18:J23)</f>
        <v>902066.0699999998</v>
      </c>
      <c r="K24" s="36">
        <f t="shared" si="2"/>
        <v>60.4189681571153</v>
      </c>
      <c r="L24" s="37">
        <f>SUM(L18:L23)</f>
        <v>0</v>
      </c>
      <c r="M24" s="37">
        <f>SUM(M18:M23)</f>
        <v>0</v>
      </c>
      <c r="N24" s="37">
        <f>SUM(N18:N23)</f>
        <v>0</v>
      </c>
      <c r="O24" s="37">
        <f>SUM(O18:O23)</f>
        <v>708024</v>
      </c>
      <c r="P24" s="37">
        <f>SUM(P18:P23)</f>
        <v>430525.24</v>
      </c>
      <c r="Q24" s="36">
        <f>P24/O24*100</f>
        <v>60.80658847722676</v>
      </c>
      <c r="R24" s="37"/>
      <c r="S24" s="37"/>
      <c r="T24" s="37"/>
      <c r="U24" s="37">
        <f>SUM(U18:U23)</f>
        <v>311077</v>
      </c>
      <c r="V24" s="37">
        <f>SUM(V18:V23)</f>
        <v>170750.41999999998</v>
      </c>
      <c r="W24" s="36">
        <f t="shared" si="5"/>
        <v>54.89008187683435</v>
      </c>
      <c r="X24" s="37">
        <f>SUM(X18:X23)</f>
        <v>550595</v>
      </c>
      <c r="Y24" s="37">
        <f>SUM(Y18:Y23)</f>
        <v>318565.55999999994</v>
      </c>
      <c r="Z24" s="38">
        <f t="shared" si="6"/>
        <v>57.858418619856685</v>
      </c>
    </row>
    <row r="25" spans="1:26" ht="22.5" customHeight="1" thickBot="1">
      <c r="A25" s="67"/>
      <c r="B25" s="46" t="s">
        <v>106</v>
      </c>
      <c r="C25" s="174">
        <f>C10+C17+C24</f>
        <v>24641936</v>
      </c>
      <c r="D25" s="175">
        <f>D10+D17+D24</f>
        <v>27015495.849999998</v>
      </c>
      <c r="E25" s="47">
        <f t="shared" si="0"/>
        <v>109.6321971212002</v>
      </c>
      <c r="F25" s="14">
        <f>F10+F17+F24</f>
        <v>25524675</v>
      </c>
      <c r="G25" s="48">
        <f>G10+G17+G24</f>
        <v>14163915.059999999</v>
      </c>
      <c r="H25" s="47">
        <f t="shared" si="1"/>
        <v>55.49106917130187</v>
      </c>
      <c r="I25" s="48">
        <f>I10+I17+I24</f>
        <v>6668491</v>
      </c>
      <c r="J25" s="48">
        <f>J10+J17+J24</f>
        <v>3736010.49</v>
      </c>
      <c r="K25" s="47">
        <f t="shared" si="2"/>
        <v>56.02482615632233</v>
      </c>
      <c r="L25" s="48">
        <f>L10+L17+L24</f>
        <v>202318</v>
      </c>
      <c r="M25" s="48">
        <f>M10+M17+M24</f>
        <v>126824.49</v>
      </c>
      <c r="N25" s="47">
        <f>N10+N17+N24</f>
        <v>62.685717533783446</v>
      </c>
      <c r="O25" s="48">
        <f>O10+O17+O24</f>
        <v>9193785</v>
      </c>
      <c r="P25" s="48">
        <f>P10+P17+P24</f>
        <v>5432583.210000001</v>
      </c>
      <c r="Q25" s="47">
        <f>P25/O25*100</f>
        <v>59.089735185236556</v>
      </c>
      <c r="R25" s="48"/>
      <c r="S25" s="48"/>
      <c r="T25" s="14"/>
      <c r="U25" s="48">
        <f>U10+U17+U24</f>
        <v>5405894</v>
      </c>
      <c r="V25" s="48">
        <f>V10+V17+V24</f>
        <v>3337711.3</v>
      </c>
      <c r="W25" s="47">
        <f t="shared" si="5"/>
        <v>61.742078183552984</v>
      </c>
      <c r="X25" s="48">
        <f>X10+X17+X24</f>
        <v>1976603</v>
      </c>
      <c r="Y25" s="48">
        <f>Y10+Y17+Y24</f>
        <v>1088379.31</v>
      </c>
      <c r="Z25" s="49">
        <f t="shared" si="6"/>
        <v>55.06312142600209</v>
      </c>
    </row>
    <row r="26" spans="1:26" ht="28.5" customHeight="1" thickBot="1">
      <c r="A26" s="69"/>
      <c r="B26" s="50" t="s">
        <v>107</v>
      </c>
      <c r="C26" s="50">
        <v>122087220</v>
      </c>
      <c r="D26" s="50">
        <v>106007931.49</v>
      </c>
      <c r="E26" s="51">
        <f t="shared" si="0"/>
        <v>86.82967102535383</v>
      </c>
      <c r="F26" s="75">
        <v>143160257</v>
      </c>
      <c r="G26" s="75">
        <v>88181943.66999999</v>
      </c>
      <c r="H26" s="51">
        <f t="shared" si="1"/>
        <v>61.59666482716637</v>
      </c>
      <c r="I26" s="17">
        <v>1107070</v>
      </c>
      <c r="J26" s="17">
        <v>592229.11</v>
      </c>
      <c r="K26" s="51">
        <f t="shared" si="2"/>
        <v>53.49518187648478</v>
      </c>
      <c r="L26" s="15"/>
      <c r="M26" s="75"/>
      <c r="N26" s="51"/>
      <c r="O26" s="15">
        <v>48520496</v>
      </c>
      <c r="P26" s="17">
        <v>23622183.75999999</v>
      </c>
      <c r="Q26" s="51">
        <f>P26/O26*100</f>
        <v>48.684959362328016</v>
      </c>
      <c r="R26" s="15">
        <v>14436689</v>
      </c>
      <c r="S26" s="17">
        <v>6985278.09</v>
      </c>
      <c r="T26" s="51">
        <f>S26/R26*100</f>
        <v>48.385596517317786</v>
      </c>
      <c r="U26" s="15"/>
      <c r="V26" s="17"/>
      <c r="W26" s="24"/>
      <c r="X26" s="15">
        <v>2520281</v>
      </c>
      <c r="Y26" s="17">
        <v>1426512.89</v>
      </c>
      <c r="Z26" s="52">
        <f t="shared" si="6"/>
        <v>56.601342866132775</v>
      </c>
    </row>
    <row r="27" spans="1:26" ht="24.75" customHeight="1" thickBot="1">
      <c r="A27" s="68"/>
      <c r="B27" s="53" t="s">
        <v>108</v>
      </c>
      <c r="C27" s="57">
        <f>C25+C26</f>
        <v>146729156</v>
      </c>
      <c r="D27" s="176">
        <f>D25+D26</f>
        <v>133023427.33999999</v>
      </c>
      <c r="E27" s="54">
        <f t="shared" si="0"/>
        <v>90.65916479475966</v>
      </c>
      <c r="F27" s="57">
        <f>F25+F26</f>
        <v>168684932</v>
      </c>
      <c r="G27" s="57">
        <f>G25+G26</f>
        <v>102345858.72999999</v>
      </c>
      <c r="H27" s="54">
        <f t="shared" si="1"/>
        <v>60.67279247561957</v>
      </c>
      <c r="I27" s="77">
        <f>I25+I26</f>
        <v>7775561</v>
      </c>
      <c r="J27" s="77">
        <f>J25+J26</f>
        <v>4328239.600000001</v>
      </c>
      <c r="K27" s="55">
        <f t="shared" si="2"/>
        <v>55.66466008047522</v>
      </c>
      <c r="L27" s="16">
        <f>L25+L26</f>
        <v>202318</v>
      </c>
      <c r="M27" s="16">
        <f>M25+M26</f>
        <v>126824.49</v>
      </c>
      <c r="N27" s="55">
        <f>N25+N26</f>
        <v>62.685717533783446</v>
      </c>
      <c r="O27" s="16">
        <f>O25+O26</f>
        <v>57714281</v>
      </c>
      <c r="P27" s="16">
        <f>P25+P26</f>
        <v>29054766.96999999</v>
      </c>
      <c r="Q27" s="55">
        <f>P27/O27*100</f>
        <v>50.34242212945526</v>
      </c>
      <c r="R27" s="16">
        <f>R25+R26</f>
        <v>14436689</v>
      </c>
      <c r="S27" s="16">
        <f>S25+S26</f>
        <v>6985278.09</v>
      </c>
      <c r="T27" s="55">
        <f>S27/R27*100</f>
        <v>48.385596517317786</v>
      </c>
      <c r="U27" s="16">
        <f>U25+U26</f>
        <v>5405894</v>
      </c>
      <c r="V27" s="16">
        <f>V25+V26</f>
        <v>3337711.3</v>
      </c>
      <c r="W27" s="55">
        <f>V27/U27*100</f>
        <v>61.742078183552984</v>
      </c>
      <c r="X27" s="16">
        <f>X25+X26</f>
        <v>4496884</v>
      </c>
      <c r="Y27" s="16">
        <f>Y25+Y26</f>
        <v>2514892.2</v>
      </c>
      <c r="Z27" s="56">
        <f t="shared" si="6"/>
        <v>55.925218440146566</v>
      </c>
    </row>
    <row r="28" spans="6:39" ht="26.25" customHeight="1" thickBot="1">
      <c r="F28" s="58"/>
      <c r="G28" s="58"/>
      <c r="H28" s="58"/>
      <c r="I28" s="71"/>
      <c r="J28" s="72"/>
      <c r="K28" s="71"/>
      <c r="L28" s="71"/>
      <c r="M28" s="71"/>
      <c r="N28" s="71"/>
      <c r="O28" s="71"/>
      <c r="P28" s="72"/>
      <c r="Q28" s="71"/>
      <c r="R28" s="71"/>
      <c r="S28" s="72"/>
      <c r="T28" s="71"/>
      <c r="U28" s="71"/>
      <c r="V28" s="71"/>
      <c r="W28" s="71"/>
      <c r="X28" s="71"/>
      <c r="Y28" s="72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</row>
    <row r="29" spans="1:68" s="58" customFormat="1" ht="23.25" thickBot="1">
      <c r="A29" s="64"/>
      <c r="B29" s="60"/>
      <c r="C29" s="82">
        <v>146729156</v>
      </c>
      <c r="D29" s="82">
        <v>133023427.34000002</v>
      </c>
      <c r="E29" s="63"/>
      <c r="F29" s="108">
        <v>168684932</v>
      </c>
      <c r="G29" s="108">
        <v>102345858.73000002</v>
      </c>
      <c r="H29" s="63"/>
      <c r="I29" s="109">
        <v>7775561</v>
      </c>
      <c r="J29" s="109">
        <v>4328239.6</v>
      </c>
      <c r="K29" s="63"/>
      <c r="L29" s="78">
        <v>202318</v>
      </c>
      <c r="M29" s="83">
        <v>126824.49</v>
      </c>
      <c r="N29" s="79"/>
      <c r="O29" s="63">
        <v>57714281</v>
      </c>
      <c r="P29" s="81">
        <v>29054766.969999988</v>
      </c>
      <c r="Q29" s="63"/>
      <c r="R29" s="63">
        <v>14436689</v>
      </c>
      <c r="S29" s="81">
        <v>6985278.09</v>
      </c>
      <c r="T29" s="81"/>
      <c r="U29" s="81">
        <v>5405894</v>
      </c>
      <c r="V29" s="81">
        <v>3337711.3</v>
      </c>
      <c r="W29" s="78"/>
      <c r="X29" s="84">
        <v>4496884</v>
      </c>
      <c r="Y29" s="84">
        <v>2514892.2</v>
      </c>
      <c r="Z29" s="7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24" s="58" customFormat="1" ht="23.25" thickBot="1">
      <c r="A30" s="64"/>
      <c r="B30" s="60"/>
      <c r="C30" s="60"/>
      <c r="D30" s="60"/>
      <c r="E30" s="64"/>
      <c r="F30" s="76"/>
      <c r="G30" s="76"/>
      <c r="H30" s="64"/>
      <c r="I30" s="64"/>
      <c r="X30" s="72"/>
    </row>
    <row r="31" spans="1:25" s="58" customFormat="1" ht="23.25" thickBot="1">
      <c r="A31" s="64"/>
      <c r="B31" s="60"/>
      <c r="C31" s="61">
        <f>C27-C29</f>
        <v>0</v>
      </c>
      <c r="D31" s="62">
        <f>D27-D29</f>
        <v>0</v>
      </c>
      <c r="E31" s="64"/>
      <c r="F31" s="61">
        <f>F27-F29</f>
        <v>0</v>
      </c>
      <c r="G31" s="62">
        <f>G27-G29</f>
        <v>0</v>
      </c>
      <c r="H31" s="64"/>
      <c r="I31" s="61">
        <f>I27-I29</f>
        <v>0</v>
      </c>
      <c r="J31" s="62">
        <f>J27-J29</f>
        <v>0</v>
      </c>
      <c r="L31" s="61">
        <f>L27-L29</f>
        <v>0</v>
      </c>
      <c r="M31" s="62">
        <f>M27-M29</f>
        <v>0</v>
      </c>
      <c r="O31" s="61">
        <f>O27-O29</f>
        <v>0</v>
      </c>
      <c r="P31" s="62">
        <f>P27-P29</f>
        <v>0</v>
      </c>
      <c r="R31" s="61">
        <f>R27-R29</f>
        <v>0</v>
      </c>
      <c r="S31" s="62">
        <f>S27-S29</f>
        <v>0</v>
      </c>
      <c r="U31" s="61">
        <f>U27-U29</f>
        <v>0</v>
      </c>
      <c r="V31" s="62">
        <f>V27-V29</f>
        <v>0</v>
      </c>
      <c r="X31" s="61">
        <f>X27-X29</f>
        <v>0</v>
      </c>
      <c r="Y31" s="62">
        <f>Y27-Y29</f>
        <v>0</v>
      </c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2019-02-18T09:39:51Z</cp:lastPrinted>
  <dcterms:created xsi:type="dcterms:W3CDTF">1996-10-08T23:32:33Z</dcterms:created>
  <dcterms:modified xsi:type="dcterms:W3CDTF">2019-02-25T10:35:52Z</dcterms:modified>
  <cp:category/>
  <cp:version/>
  <cp:contentType/>
  <cp:contentStatus/>
</cp:coreProperties>
</file>