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6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<sst xmlns="http://schemas.openxmlformats.org/spreadsheetml/2006/main" count="55" uniqueCount="36">
  <si>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Інформація про надходження та використання коштів місцевих бюджетів Дергачівського району (станом на 18.06.2018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</si>
  <si>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</si>
  <si>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</si>
  <si>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</si>
  <si>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</si>
  <si>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</si>
  <si>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</si>
  <si>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</si>
  <si>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</si>
  <si>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</si>
  <si>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</si>
  <si>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за 
січень-червень</t>
  </si>
  <si>
    <t>червеньтравень</t>
  </si>
  <si>
    <t>%</t>
  </si>
  <si>
    <t>затерджено з урахуванням змін на 
січень-червень</t>
  </si>
  <si>
    <t>касові видатки  за січень-червень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</si>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</sst>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</numFmts>
  <fonts count="16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Calibri"/>
      <family val="2"/>
    </font>
    <font>
      <sz val="11"/>
      <name val="Times New Roman"/>
      <family val="1"/>
    </font>
    <font>
      <b/>
      <sz val="12"/>
      <name val="Calibri"/>
      <family val="2"/>
    </font>
    <font>
      <b/>
      <sz val="12"/>
      <name val="Times New Roman"/>
      <family val="1"/>
    </font>
    <font>
      <b/>
      <sz val="13"/>
      <name val="Calibri"/>
      <family val="2"/>
    </font>
    <font>
      <b/>
      <sz val="18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344"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1" applyNumberFormat="0" applyAlignment="0" applyProtection="0"/>
    <xf numFmtId="0" fontId="0" fillId="20" borderId="2" applyNumberFormat="0" applyAlignment="0" applyProtection="0"/>
    <xf numFmtId="0" fontId="0" fillId="20" borderId="1" applyNumberFormat="0" applyAlignment="0" applyProtection="0"/>
    <xf numFmtId="0" fontId="2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0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3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0" fillId="4" borderId="0" applyNumberFormat="0" applyBorder="0" applyAlignment="0" applyProtection="0"/>
  </cellStyleXfs>
  <cellXfs count="108">
    <xf numFmtId="0" fontId="3" fillId="0" borderId="0" xfId="0" applyFont="1" applyAlignment="1">
      <alignment/>
    </xf>
    <xf numFmtId="14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9" fillId="4" borderId="10" xfId="0" applyFont="1" applyFill="1" applyBorder="1" applyAlignment="1">
      <alignment vertical="center"/>
    </xf>
    <xf numFmtId="0" fontId="9" fillId="4" borderId="1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72" fontId="9" fillId="0" borderId="16" xfId="0" applyNumberFormat="1" applyFont="1" applyFill="1" applyBorder="1" applyAlignment="1">
      <alignment horizontal="center" vertical="center"/>
    </xf>
    <xf numFmtId="172" fontId="9" fillId="0" borderId="16" xfId="0" applyNumberFormat="1" applyFont="1" applyFill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 wrapText="1"/>
    </xf>
    <xf numFmtId="172" fontId="9" fillId="0" borderId="17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172" fontId="11" fillId="0" borderId="16" xfId="0" applyNumberFormat="1" applyFont="1" applyFill="1" applyBorder="1" applyAlignment="1">
      <alignment horizontal="center" vertical="center"/>
    </xf>
    <xf numFmtId="172" fontId="11" fillId="0" borderId="16" xfId="0" applyNumberFormat="1" applyFont="1" applyFill="1" applyBorder="1" applyAlignment="1">
      <alignment horizontal="center" vertical="center"/>
    </xf>
    <xf numFmtId="1" fontId="11" fillId="0" borderId="16" xfId="0" applyNumberFormat="1" applyFont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172" fontId="11" fillId="0" borderId="17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72" fontId="11" fillId="0" borderId="18" xfId="0" applyNumberFormat="1" applyFont="1" applyFill="1" applyBorder="1" applyAlignment="1">
      <alignment horizontal="center" vertical="center"/>
    </xf>
    <xf numFmtId="1" fontId="11" fillId="0" borderId="18" xfId="0" applyNumberFormat="1" applyFont="1" applyBorder="1" applyAlignment="1">
      <alignment horizontal="center" vertical="center"/>
    </xf>
    <xf numFmtId="1" fontId="11" fillId="0" borderId="18" xfId="0" applyNumberFormat="1" applyFont="1" applyFill="1" applyBorder="1" applyAlignment="1">
      <alignment horizontal="center" vertical="center"/>
    </xf>
    <xf numFmtId="1" fontId="11" fillId="0" borderId="18" xfId="0" applyNumberFormat="1" applyFont="1" applyFill="1" applyBorder="1" applyAlignment="1">
      <alignment horizontal="center" vertical="center" wrapText="1"/>
    </xf>
    <xf numFmtId="172" fontId="11" fillId="0" borderId="12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172" fontId="9" fillId="0" borderId="20" xfId="0" applyNumberFormat="1" applyFont="1" applyFill="1" applyBorder="1" applyAlignment="1">
      <alignment horizontal="center" vertical="center"/>
    </xf>
    <xf numFmtId="172" fontId="9" fillId="0" borderId="20" xfId="0" applyNumberFormat="1" applyFont="1" applyFill="1" applyBorder="1" applyAlignment="1">
      <alignment horizontal="center" vertical="center"/>
    </xf>
    <xf numFmtId="1" fontId="9" fillId="0" borderId="20" xfId="0" applyNumberFormat="1" applyFont="1" applyFill="1" applyBorder="1" applyAlignment="1">
      <alignment horizontal="center" vertical="center"/>
    </xf>
    <xf numFmtId="172" fontId="9" fillId="0" borderId="2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172" fontId="11" fillId="0" borderId="22" xfId="0" applyNumberFormat="1" applyFont="1" applyFill="1" applyBorder="1" applyAlignment="1">
      <alignment horizontal="center" vertical="center"/>
    </xf>
    <xf numFmtId="172" fontId="11" fillId="0" borderId="22" xfId="0" applyNumberFormat="1" applyFont="1" applyFill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 wrapText="1"/>
    </xf>
    <xf numFmtId="172" fontId="11" fillId="0" borderId="23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172" fontId="9" fillId="0" borderId="25" xfId="0" applyNumberFormat="1" applyFont="1" applyFill="1" applyBorder="1" applyAlignment="1">
      <alignment horizontal="center" vertical="center"/>
    </xf>
    <xf numFmtId="1" fontId="9" fillId="0" borderId="25" xfId="0" applyNumberFormat="1" applyFont="1" applyFill="1" applyBorder="1" applyAlignment="1">
      <alignment horizontal="center" vertical="center"/>
    </xf>
    <xf numFmtId="1" fontId="9" fillId="0" borderId="25" xfId="0" applyNumberFormat="1" applyFont="1" applyFill="1" applyBorder="1" applyAlignment="1">
      <alignment horizontal="center" vertical="center"/>
    </xf>
    <xf numFmtId="172" fontId="9" fillId="0" borderId="26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172" fontId="11" fillId="0" borderId="20" xfId="0" applyNumberFormat="1" applyFont="1" applyFill="1" applyBorder="1" applyAlignment="1">
      <alignment horizontal="center" vertical="center"/>
    </xf>
    <xf numFmtId="1" fontId="11" fillId="0" borderId="20" xfId="0" applyNumberFormat="1" applyFont="1" applyBorder="1" applyAlignment="1">
      <alignment horizontal="center" vertical="center"/>
    </xf>
    <xf numFmtId="1" fontId="11" fillId="0" borderId="20" xfId="0" applyNumberFormat="1" applyFont="1" applyFill="1" applyBorder="1" applyAlignment="1">
      <alignment horizontal="center" vertical="center"/>
    </xf>
    <xf numFmtId="172" fontId="11" fillId="0" borderId="21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172" fontId="13" fillId="0" borderId="20" xfId="0" applyNumberFormat="1" applyFont="1" applyFill="1" applyBorder="1" applyAlignment="1">
      <alignment horizontal="center" vertical="center"/>
    </xf>
    <xf numFmtId="1" fontId="13" fillId="0" borderId="20" xfId="0" applyNumberFormat="1" applyFont="1" applyFill="1" applyBorder="1" applyAlignment="1">
      <alignment horizontal="center" vertical="center"/>
    </xf>
    <xf numFmtId="172" fontId="13" fillId="0" borderId="20" xfId="0" applyNumberFormat="1" applyFont="1" applyFill="1" applyBorder="1" applyAlignment="1">
      <alignment horizontal="center" vertical="center"/>
    </xf>
    <xf numFmtId="1" fontId="13" fillId="0" borderId="20" xfId="0" applyNumberFormat="1" applyFont="1" applyFill="1" applyBorder="1" applyAlignment="1">
      <alignment horizontal="center" vertical="center"/>
    </xf>
    <xf numFmtId="172" fontId="13" fillId="0" borderId="2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9" fillId="4" borderId="24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" fontId="11" fillId="0" borderId="18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vertical="center"/>
    </xf>
    <xf numFmtId="1" fontId="10" fillId="0" borderId="20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73" fontId="5" fillId="0" borderId="16" xfId="333" applyNumberFormat="1" applyFont="1" applyBorder="1" applyAlignment="1">
      <alignment vertical="center" wrapText="1"/>
      <protection/>
    </xf>
    <xf numFmtId="173" fontId="14" fillId="0" borderId="0" xfId="0" applyNumberFormat="1" applyFont="1" applyFill="1" applyBorder="1" applyAlignment="1">
      <alignment vertical="center" wrapText="1"/>
    </xf>
    <xf numFmtId="1" fontId="10" fillId="0" borderId="20" xfId="0" applyNumberFormat="1" applyFont="1" applyFill="1" applyBorder="1" applyAlignment="1">
      <alignment horizontal="center" vertical="center"/>
    </xf>
    <xf numFmtId="1" fontId="9" fillId="0" borderId="20" xfId="0" applyNumberFormat="1" applyFont="1" applyFill="1" applyBorder="1" applyAlignment="1">
      <alignment horizontal="center" vertical="center"/>
    </xf>
    <xf numFmtId="1" fontId="10" fillId="0" borderId="25" xfId="0" applyNumberFormat="1" applyFont="1" applyFill="1" applyBorder="1" applyAlignment="1">
      <alignment horizontal="center" vertical="center"/>
    </xf>
    <xf numFmtId="1" fontId="10" fillId="0" borderId="25" xfId="0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" fontId="11" fillId="0" borderId="20" xfId="0" applyNumberFormat="1" applyFont="1" applyFill="1" applyBorder="1" applyAlignment="1">
      <alignment horizontal="center" vertical="center"/>
    </xf>
    <xf numFmtId="1" fontId="12" fillId="0" borderId="20" xfId="0" applyNumberFormat="1" applyFont="1" applyFill="1" applyBorder="1" applyAlignment="1">
      <alignment horizontal="center" vertical="center"/>
    </xf>
    <xf numFmtId="1" fontId="12" fillId="0" borderId="2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2" fontId="15" fillId="0" borderId="0" xfId="0" applyNumberFormat="1" applyFont="1" applyFill="1" applyAlignment="1">
      <alignment vertical="center"/>
    </xf>
    <xf numFmtId="1" fontId="15" fillId="0" borderId="0" xfId="0" applyNumberFormat="1" applyFont="1" applyFill="1" applyAlignment="1">
      <alignment vertical="center"/>
    </xf>
    <xf numFmtId="1" fontId="7" fillId="0" borderId="0" xfId="0" applyNumberFormat="1" applyFont="1" applyFill="1" applyAlignment="1">
      <alignment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9" fillId="4" borderId="35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4" borderId="36" xfId="0" applyFont="1" applyFill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 wrapText="1"/>
    </xf>
    <xf numFmtId="0" fontId="9" fillId="4" borderId="39" xfId="0" applyFont="1" applyFill="1" applyBorder="1" applyAlignment="1">
      <alignment horizontal="center" vertical="center"/>
    </xf>
    <xf numFmtId="0" fontId="9" fillId="4" borderId="40" xfId="0" applyFont="1" applyFill="1" applyBorder="1" applyAlignment="1">
      <alignment horizontal="center" vertical="center"/>
    </xf>
    <xf numFmtId="0" fontId="9" fillId="4" borderId="41" xfId="0" applyFont="1" applyFill="1" applyBorder="1" applyAlignment="1">
      <alignment horizontal="center" vertical="center"/>
    </xf>
    <xf numFmtId="0" fontId="9" fillId="4" borderId="42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43" xfId="0" applyFont="1" applyFill="1" applyBorder="1" applyAlignment="1">
      <alignment horizontal="center" vertical="center"/>
    </xf>
  </cellXfs>
  <cellStyles count="33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11 06  2018" xfId="333"/>
    <cellStyle name="Followed Hyperlink" xfId="334"/>
    <cellStyle name="Плохой" xfId="335"/>
    <cellStyle name="Пояснение" xfId="336"/>
    <cellStyle name="Примечание" xfId="337"/>
    <cellStyle name="Percent" xfId="338"/>
    <cellStyle name="Связанная ячейка" xfId="339"/>
    <cellStyle name="Текст предупреждения" xfId="340"/>
    <cellStyle name="Comma" xfId="341"/>
    <cellStyle name="Comma [0]" xfId="342"/>
    <cellStyle name="Хороший" xfId="3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31"/>
  <sheetViews>
    <sheetView tabSelected="1" zoomScale="80" zoomScaleNormal="80" workbookViewId="0" topLeftCell="A1">
      <pane xSplit="2" ySplit="9" topLeftCell="E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8" sqref="L8:N8"/>
    </sheetView>
  </sheetViews>
  <sheetFormatPr defaultColWidth="9.140625" defaultRowHeight="12.75"/>
  <cols>
    <col min="1" max="1" width="0.85546875" style="59" customWidth="1"/>
    <col min="2" max="2" width="23.421875" style="2" customWidth="1"/>
    <col min="3" max="4" width="18.140625" style="2" customWidth="1"/>
    <col min="5" max="5" width="12.8515625" style="2" customWidth="1"/>
    <col min="6" max="6" width="15.7109375" style="2" customWidth="1"/>
    <col min="7" max="7" width="15.8515625" style="2" customWidth="1"/>
    <col min="8" max="8" width="6.140625" style="2" customWidth="1"/>
    <col min="9" max="9" width="14.7109375" style="2" customWidth="1"/>
    <col min="10" max="10" width="16.140625" style="2" customWidth="1"/>
    <col min="11" max="11" width="6.140625" style="2" customWidth="1"/>
    <col min="12" max="12" width="13.57421875" style="2" customWidth="1"/>
    <col min="13" max="13" width="10.7109375" style="2" customWidth="1"/>
    <col min="14" max="14" width="6.140625" style="2" customWidth="1"/>
    <col min="15" max="15" width="13.57421875" style="2" customWidth="1"/>
    <col min="16" max="16" width="14.421875" style="2" customWidth="1"/>
    <col min="17" max="17" width="6.7109375" style="2" customWidth="1"/>
    <col min="18" max="18" width="12.140625" style="2" customWidth="1"/>
    <col min="19" max="19" width="11.7109375" style="2" customWidth="1"/>
    <col min="20" max="20" width="7.140625" style="2" customWidth="1"/>
    <col min="21" max="21" width="13.28125" style="2" customWidth="1"/>
    <col min="22" max="22" width="12.7109375" style="2" customWidth="1"/>
    <col min="23" max="23" width="7.7109375" style="2" customWidth="1"/>
    <col min="24" max="24" width="22.140625" style="2" customWidth="1"/>
    <col min="25" max="25" width="11.8515625" style="2" customWidth="1"/>
    <col min="26" max="26" width="6.57421875" style="2" customWidth="1"/>
    <col min="27" max="29" width="9.140625" style="2" customWidth="1"/>
    <col min="30" max="30" width="11.8515625" style="2" customWidth="1"/>
    <col min="31" max="16384" width="9.140625" style="2" customWidth="1"/>
  </cols>
  <sheetData>
    <row r="1" spans="2:4" ht="12.75">
      <c r="B1" s="1"/>
      <c r="C1" s="1"/>
      <c r="D1" s="1"/>
    </row>
    <row r="2" spans="2:4" ht="12.75">
      <c r="B2" s="3">
        <v>43269</v>
      </c>
      <c r="C2" s="3"/>
      <c r="D2" s="3"/>
    </row>
    <row r="5" spans="2:26" ht="20.25">
      <c r="B5" s="96" t="s">
        <v>0</v>
      </c>
      <c r="C5" s="96"/>
      <c r="D5" s="96"/>
      <c r="E5" s="96"/>
      <c r="F5" s="96"/>
      <c r="G5" s="96"/>
      <c r="H5" s="96"/>
      <c r="I5" s="96"/>
      <c r="J5" s="96"/>
      <c r="K5" s="96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</row>
    <row r="6" ht="13.5" thickBot="1"/>
    <row r="7" spans="1:26" ht="13.5" customHeight="1" thickBot="1">
      <c r="A7" s="60"/>
      <c r="B7" s="4"/>
      <c r="C7" s="86" t="s">
        <v>1</v>
      </c>
      <c r="D7" s="87"/>
      <c r="E7" s="88"/>
      <c r="F7" s="102" t="s">
        <v>2</v>
      </c>
      <c r="G7" s="103"/>
      <c r="H7" s="104"/>
      <c r="I7" s="93" t="s">
        <v>3</v>
      </c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5"/>
    </row>
    <row r="8" spans="1:26" ht="27.75" customHeight="1" thickBot="1">
      <c r="A8" s="61"/>
      <c r="B8" s="91" t="s">
        <v>4</v>
      </c>
      <c r="C8" s="89"/>
      <c r="D8" s="89"/>
      <c r="E8" s="90"/>
      <c r="F8" s="105"/>
      <c r="G8" s="106"/>
      <c r="H8" s="107"/>
      <c r="I8" s="93" t="s">
        <v>5</v>
      </c>
      <c r="J8" s="94"/>
      <c r="K8" s="95"/>
      <c r="L8" s="93" t="s">
        <v>6</v>
      </c>
      <c r="M8" s="94"/>
      <c r="N8" s="95"/>
      <c r="O8" s="98" t="s">
        <v>7</v>
      </c>
      <c r="P8" s="99"/>
      <c r="Q8" s="99"/>
      <c r="R8" s="99" t="s">
        <v>8</v>
      </c>
      <c r="S8" s="99"/>
      <c r="T8" s="99"/>
      <c r="U8" s="101" t="s">
        <v>9</v>
      </c>
      <c r="V8" s="99"/>
      <c r="W8" s="99"/>
      <c r="X8" s="99" t="s">
        <v>10</v>
      </c>
      <c r="Y8" s="99"/>
      <c r="Z8" s="100"/>
    </row>
    <row r="9" spans="1:26" ht="87.75" customHeight="1">
      <c r="A9" s="61"/>
      <c r="B9" s="92"/>
      <c r="C9" s="62" t="s">
        <v>11</v>
      </c>
      <c r="D9" s="63" t="s">
        <v>12</v>
      </c>
      <c r="E9" s="5" t="s">
        <v>13</v>
      </c>
      <c r="F9" s="7" t="s">
        <v>14</v>
      </c>
      <c r="G9" s="5" t="s">
        <v>15</v>
      </c>
      <c r="H9" s="6" t="s">
        <v>13</v>
      </c>
      <c r="I9" s="7" t="s">
        <v>14</v>
      </c>
      <c r="J9" s="5" t="s">
        <v>15</v>
      </c>
      <c r="K9" s="8" t="s">
        <v>13</v>
      </c>
      <c r="L9" s="7" t="s">
        <v>14</v>
      </c>
      <c r="M9" s="5" t="s">
        <v>15</v>
      </c>
      <c r="N9" s="8" t="s">
        <v>13</v>
      </c>
      <c r="O9" s="7" t="s">
        <v>14</v>
      </c>
      <c r="P9" s="5" t="s">
        <v>15</v>
      </c>
      <c r="Q9" s="8" t="s">
        <v>13</v>
      </c>
      <c r="R9" s="7" t="s">
        <v>14</v>
      </c>
      <c r="S9" s="5" t="s">
        <v>15</v>
      </c>
      <c r="T9" s="8" t="s">
        <v>13</v>
      </c>
      <c r="U9" s="7" t="s">
        <v>14</v>
      </c>
      <c r="V9" s="5" t="s">
        <v>15</v>
      </c>
      <c r="W9" s="8" t="s">
        <v>13</v>
      </c>
      <c r="X9" s="7" t="s">
        <v>14</v>
      </c>
      <c r="Y9" s="5" t="s">
        <v>15</v>
      </c>
      <c r="Z9" s="9" t="s">
        <v>13</v>
      </c>
    </row>
    <row r="10" spans="1:26" ht="42.75" customHeight="1" thickBot="1">
      <c r="A10" s="64"/>
      <c r="B10" s="10" t="s">
        <v>16</v>
      </c>
      <c r="C10" s="65">
        <v>26996565</v>
      </c>
      <c r="D10" s="65">
        <v>25606290.02</v>
      </c>
      <c r="E10" s="11">
        <f aca="true" t="shared" si="0" ref="E10:E29">D10/C10*100</f>
        <v>94.8501782356385</v>
      </c>
      <c r="F10" s="14">
        <v>22966377</v>
      </c>
      <c r="G10" s="14">
        <v>17840811.98</v>
      </c>
      <c r="H10" s="12">
        <f aca="true" t="shared" si="1" ref="H10:H29">G10/F10*100</f>
        <v>77.68230914262185</v>
      </c>
      <c r="I10" s="13">
        <v>3691307</v>
      </c>
      <c r="J10" s="13">
        <v>2239922.02</v>
      </c>
      <c r="K10" s="12">
        <f aca="true" t="shared" si="2" ref="K10:K29">J10/I10*100</f>
        <v>60.68100052366275</v>
      </c>
      <c r="L10" s="14"/>
      <c r="M10" s="14"/>
      <c r="N10" s="14"/>
      <c r="O10" s="13">
        <v>9631970</v>
      </c>
      <c r="P10" s="13">
        <v>8428171.540000001</v>
      </c>
      <c r="Q10" s="12">
        <f aca="true" t="shared" si="3" ref="Q10:Q15">P10/O10*100</f>
        <v>87.50205347400377</v>
      </c>
      <c r="R10" s="15"/>
      <c r="S10" s="15"/>
      <c r="T10" s="14"/>
      <c r="U10" s="13">
        <v>7943100</v>
      </c>
      <c r="V10" s="13">
        <v>6224352.16</v>
      </c>
      <c r="W10" s="12">
        <f aca="true" t="shared" si="4" ref="W10:W18">V10/U10*100</f>
        <v>78.36174994649444</v>
      </c>
      <c r="X10" s="13"/>
      <c r="Y10" s="13"/>
      <c r="Z10" s="16"/>
    </row>
    <row r="11" spans="1:26" ht="38.25" customHeight="1">
      <c r="A11" s="61"/>
      <c r="B11" s="17" t="s">
        <v>17</v>
      </c>
      <c r="C11" s="66">
        <v>4870898</v>
      </c>
      <c r="D11" s="66">
        <v>5091420.6</v>
      </c>
      <c r="E11" s="18">
        <f t="shared" si="0"/>
        <v>104.52734998762034</v>
      </c>
      <c r="F11" s="21">
        <v>5489741</v>
      </c>
      <c r="G11" s="21">
        <v>3334623.97</v>
      </c>
      <c r="H11" s="19">
        <f t="shared" si="1"/>
        <v>60.742828668966354</v>
      </c>
      <c r="I11" s="20">
        <v>1153880</v>
      </c>
      <c r="J11" s="20">
        <v>951880.46</v>
      </c>
      <c r="K11" s="19">
        <f t="shared" si="2"/>
        <v>82.49388671265643</v>
      </c>
      <c r="L11" s="20"/>
      <c r="M11" s="20"/>
      <c r="N11" s="21"/>
      <c r="O11" s="20">
        <v>2034213</v>
      </c>
      <c r="P11" s="20">
        <v>1316367.84</v>
      </c>
      <c r="Q11" s="19">
        <f t="shared" si="3"/>
        <v>64.71140632765596</v>
      </c>
      <c r="R11" s="21"/>
      <c r="S11" s="21"/>
      <c r="T11" s="21"/>
      <c r="U11" s="20">
        <v>1329574</v>
      </c>
      <c r="V11" s="20">
        <v>390217.11</v>
      </c>
      <c r="W11" s="19">
        <f t="shared" si="4"/>
        <v>29.349032848115257</v>
      </c>
      <c r="X11" s="20">
        <v>626017</v>
      </c>
      <c r="Y11" s="20">
        <v>439621.56</v>
      </c>
      <c r="Z11" s="22">
        <f>Y11/X11*100</f>
        <v>70.22517918842459</v>
      </c>
    </row>
    <row r="12" spans="1:26" ht="25.5" hidden="1">
      <c r="A12" s="61"/>
      <c r="B12" s="17" t="s">
        <v>18</v>
      </c>
      <c r="C12" s="66">
        <v>4946615</v>
      </c>
      <c r="D12" s="66">
        <v>5211150.8</v>
      </c>
      <c r="E12" s="18">
        <f t="shared" si="0"/>
        <v>105.34781461666209</v>
      </c>
      <c r="F12" s="21">
        <v>6180909</v>
      </c>
      <c r="G12" s="21">
        <v>3302813.55</v>
      </c>
      <c r="H12" s="19">
        <f t="shared" si="1"/>
        <v>53.43572523070635</v>
      </c>
      <c r="I12" s="20">
        <v>1963536</v>
      </c>
      <c r="J12" s="20">
        <v>1109776.46</v>
      </c>
      <c r="K12" s="19">
        <f t="shared" si="2"/>
        <v>56.519282559627115</v>
      </c>
      <c r="L12" s="23"/>
      <c r="M12" s="23"/>
      <c r="N12" s="21"/>
      <c r="O12" s="20">
        <v>1402527</v>
      </c>
      <c r="P12" s="20">
        <v>1135595.83</v>
      </c>
      <c r="Q12" s="19">
        <f t="shared" si="3"/>
        <v>80.96784090431058</v>
      </c>
      <c r="R12" s="23"/>
      <c r="S12" s="23"/>
      <c r="T12" s="21"/>
      <c r="U12" s="20">
        <v>782631</v>
      </c>
      <c r="V12" s="20">
        <v>311125.88</v>
      </c>
      <c r="W12" s="19">
        <f t="shared" si="4"/>
        <v>39.75384057109928</v>
      </c>
      <c r="X12" s="20">
        <v>546115</v>
      </c>
      <c r="Y12" s="20">
        <v>454262.2</v>
      </c>
      <c r="Z12" s="22">
        <f>Y12/X12*100</f>
        <v>83.18068538677751</v>
      </c>
    </row>
    <row r="13" spans="1:26" ht="25.5" hidden="1">
      <c r="A13" s="61"/>
      <c r="B13" s="17" t="s">
        <v>19</v>
      </c>
      <c r="C13" s="66"/>
      <c r="D13" s="66"/>
      <c r="E13" s="18" t="e">
        <f t="shared" si="0"/>
        <v>#DIV/0!</v>
      </c>
      <c r="F13" s="21"/>
      <c r="G13" s="21"/>
      <c r="H13" s="19" t="e">
        <f t="shared" si="1"/>
        <v>#DIV/0!</v>
      </c>
      <c r="I13" s="20"/>
      <c r="J13" s="20"/>
      <c r="K13" s="19" t="e">
        <f t="shared" si="2"/>
        <v>#DIV/0!</v>
      </c>
      <c r="L13" s="23"/>
      <c r="M13" s="23"/>
      <c r="N13" s="21"/>
      <c r="O13" s="20"/>
      <c r="P13" s="20"/>
      <c r="Q13" s="19" t="e">
        <f t="shared" si="3"/>
        <v>#DIV/0!</v>
      </c>
      <c r="R13" s="23"/>
      <c r="S13" s="23"/>
      <c r="T13" s="21"/>
      <c r="U13" s="20"/>
      <c r="V13" s="20"/>
      <c r="W13" s="19" t="e">
        <f t="shared" si="4"/>
        <v>#DIV/0!</v>
      </c>
      <c r="X13" s="20"/>
      <c r="Y13" s="20"/>
      <c r="Z13" s="22"/>
    </row>
    <row r="14" spans="1:26" ht="25.5">
      <c r="A14" s="61"/>
      <c r="B14" s="17" t="s">
        <v>20</v>
      </c>
      <c r="C14" s="66">
        <v>7142422</v>
      </c>
      <c r="D14" s="66">
        <v>6703309.8100000005</v>
      </c>
      <c r="E14" s="18">
        <f t="shared" si="0"/>
        <v>93.85205480717886</v>
      </c>
      <c r="F14" s="21">
        <v>8229213</v>
      </c>
      <c r="G14" s="21">
        <v>5479226</v>
      </c>
      <c r="H14" s="19">
        <f t="shared" si="1"/>
        <v>66.58262460820981</v>
      </c>
      <c r="I14" s="20">
        <v>1844036</v>
      </c>
      <c r="J14" s="20">
        <v>1242146.46</v>
      </c>
      <c r="K14" s="19">
        <f t="shared" si="2"/>
        <v>67.36020663370998</v>
      </c>
      <c r="L14" s="20">
        <v>539889</v>
      </c>
      <c r="M14" s="20">
        <v>418907.27</v>
      </c>
      <c r="N14" s="21">
        <f>M14/L14*100</f>
        <v>77.59136970747691</v>
      </c>
      <c r="O14" s="20">
        <v>2602127</v>
      </c>
      <c r="P14" s="20">
        <v>2194592.77</v>
      </c>
      <c r="Q14" s="19">
        <f t="shared" si="3"/>
        <v>84.33841891652483</v>
      </c>
      <c r="R14" s="23"/>
      <c r="S14" s="23"/>
      <c r="T14" s="21"/>
      <c r="U14" s="20">
        <v>2243469</v>
      </c>
      <c r="V14" s="20">
        <v>1042969.7</v>
      </c>
      <c r="W14" s="19">
        <f t="shared" si="4"/>
        <v>46.48915139901643</v>
      </c>
      <c r="X14" s="20">
        <v>709165</v>
      </c>
      <c r="Y14" s="20">
        <v>447741.83</v>
      </c>
      <c r="Z14" s="22">
        <f>Y14/X14*100</f>
        <v>63.13648163685461</v>
      </c>
    </row>
    <row r="15" spans="1:26" ht="25.5">
      <c r="A15" s="61"/>
      <c r="B15" s="17" t="s">
        <v>21</v>
      </c>
      <c r="C15" s="66">
        <v>1846551</v>
      </c>
      <c r="D15" s="66">
        <v>1610312.17</v>
      </c>
      <c r="E15" s="18">
        <f t="shared" si="0"/>
        <v>87.20648224717324</v>
      </c>
      <c r="F15" s="21">
        <v>1885551</v>
      </c>
      <c r="G15" s="21">
        <v>1243904.66</v>
      </c>
      <c r="H15" s="19">
        <f t="shared" si="1"/>
        <v>65.9703534934881</v>
      </c>
      <c r="I15" s="20">
        <v>444957</v>
      </c>
      <c r="J15" s="20">
        <v>406416.81</v>
      </c>
      <c r="K15" s="19">
        <f t="shared" si="2"/>
        <v>91.33844618693492</v>
      </c>
      <c r="L15" s="21"/>
      <c r="M15" s="21"/>
      <c r="N15" s="21"/>
      <c r="O15" s="20">
        <v>978921</v>
      </c>
      <c r="P15" s="20">
        <v>635988.15</v>
      </c>
      <c r="Q15" s="19">
        <f t="shared" si="3"/>
        <v>64.96828140370879</v>
      </c>
      <c r="R15" s="23"/>
      <c r="S15" s="23"/>
      <c r="T15" s="21"/>
      <c r="U15" s="20">
        <v>239100</v>
      </c>
      <c r="V15" s="20">
        <v>39774.01</v>
      </c>
      <c r="W15" s="19">
        <f t="shared" si="4"/>
        <v>16.634884985361776</v>
      </c>
      <c r="X15" s="20">
        <v>222573</v>
      </c>
      <c r="Y15" s="20">
        <v>161725.69</v>
      </c>
      <c r="Z15" s="22">
        <f>Y15/X15*100</f>
        <v>72.66186374807366</v>
      </c>
    </row>
    <row r="16" spans="1:26" ht="25.5">
      <c r="A16" s="61"/>
      <c r="B16" s="17" t="s">
        <v>22</v>
      </c>
      <c r="C16" s="66">
        <v>1352614</v>
      </c>
      <c r="D16" s="66">
        <v>2064054.29</v>
      </c>
      <c r="E16" s="18">
        <f t="shared" si="0"/>
        <v>152.59743651921391</v>
      </c>
      <c r="F16" s="21">
        <v>1959359</v>
      </c>
      <c r="G16" s="21">
        <v>1415928.06</v>
      </c>
      <c r="H16" s="19">
        <f t="shared" si="1"/>
        <v>72.26486111018961</v>
      </c>
      <c r="I16" s="20">
        <v>686558</v>
      </c>
      <c r="J16" s="20">
        <v>593418.63</v>
      </c>
      <c r="K16" s="19">
        <f t="shared" si="2"/>
        <v>86.43386720422747</v>
      </c>
      <c r="L16" s="21"/>
      <c r="M16" s="21"/>
      <c r="N16" s="21"/>
      <c r="O16" s="20"/>
      <c r="P16" s="20"/>
      <c r="Q16" s="19"/>
      <c r="R16" s="23"/>
      <c r="S16" s="23"/>
      <c r="T16" s="21"/>
      <c r="U16" s="20">
        <v>834109</v>
      </c>
      <c r="V16" s="20">
        <v>573505</v>
      </c>
      <c r="W16" s="19">
        <f t="shared" si="4"/>
        <v>68.75660135545833</v>
      </c>
      <c r="X16" s="20">
        <v>203639</v>
      </c>
      <c r="Y16" s="20">
        <v>146306.37</v>
      </c>
      <c r="Z16" s="22">
        <f>Y16/X16*100</f>
        <v>71.84594797656636</v>
      </c>
    </row>
    <row r="17" spans="1:26" ht="26.25" thickBot="1">
      <c r="A17" s="64"/>
      <c r="B17" s="24" t="s">
        <v>23</v>
      </c>
      <c r="C17" s="67">
        <v>15501095</v>
      </c>
      <c r="D17" s="67">
        <v>16589634.16</v>
      </c>
      <c r="E17" s="25">
        <f t="shared" si="0"/>
        <v>107.02233719617873</v>
      </c>
      <c r="F17" s="68">
        <v>13998746</v>
      </c>
      <c r="G17" s="68">
        <v>8995513.37</v>
      </c>
      <c r="H17" s="25">
        <f t="shared" si="1"/>
        <v>64.25942273686513</v>
      </c>
      <c r="I17" s="26">
        <v>3188786</v>
      </c>
      <c r="J17" s="26">
        <v>2396591.1</v>
      </c>
      <c r="K17" s="25">
        <f t="shared" si="2"/>
        <v>75.15684966002736</v>
      </c>
      <c r="L17" s="27"/>
      <c r="M17" s="27"/>
      <c r="N17" s="27"/>
      <c r="O17" s="26">
        <v>6019217</v>
      </c>
      <c r="P17" s="26">
        <v>4361987.45</v>
      </c>
      <c r="Q17" s="25">
        <f>P17/O17*100</f>
        <v>72.46768890372286</v>
      </c>
      <c r="R17" s="28"/>
      <c r="S17" s="28"/>
      <c r="T17" s="27"/>
      <c r="U17" s="26">
        <v>2208637</v>
      </c>
      <c r="V17" s="26">
        <v>980939.47</v>
      </c>
      <c r="W17" s="25">
        <f t="shared" si="4"/>
        <v>44.41379321273708</v>
      </c>
      <c r="X17" s="26">
        <v>1441920</v>
      </c>
      <c r="Y17" s="26">
        <v>871700.07</v>
      </c>
      <c r="Z17" s="29">
        <f>Y17/X17*100</f>
        <v>60.45412158788282</v>
      </c>
    </row>
    <row r="18" spans="1:26" ht="26.25" thickBot="1">
      <c r="A18" s="69"/>
      <c r="B18" s="30" t="s">
        <v>24</v>
      </c>
      <c r="C18" s="70">
        <f>SUM(C11:C17)</f>
        <v>35660195</v>
      </c>
      <c r="D18" s="70">
        <f>SUM(D11:D17)</f>
        <v>37269881.83</v>
      </c>
      <c r="E18" s="31">
        <f t="shared" si="0"/>
        <v>104.51395969651875</v>
      </c>
      <c r="F18" s="33">
        <f>SUM(F11:F17)</f>
        <v>37743519</v>
      </c>
      <c r="G18" s="33">
        <f>SUM(G11:G17)</f>
        <v>23772009.61</v>
      </c>
      <c r="H18" s="32">
        <f t="shared" si="1"/>
        <v>62.983023946442295</v>
      </c>
      <c r="I18" s="33">
        <f>SUM(I11:I17)</f>
        <v>9281753</v>
      </c>
      <c r="J18" s="33">
        <f>SUM(J11:J17)</f>
        <v>6700229.92</v>
      </c>
      <c r="K18" s="32">
        <f t="shared" si="2"/>
        <v>72.18711723959903</v>
      </c>
      <c r="L18" s="33">
        <f>SUM(L11:L17)</f>
        <v>539889</v>
      </c>
      <c r="M18" s="33">
        <f>SUM(M11:M17)</f>
        <v>418907.27</v>
      </c>
      <c r="N18" s="33">
        <f>M18/L18*100</f>
        <v>77.59136970747691</v>
      </c>
      <c r="O18" s="33">
        <f>SUM(O11:O17)</f>
        <v>13037005</v>
      </c>
      <c r="P18" s="33">
        <f>SUM(P11:P17)</f>
        <v>9644532.04</v>
      </c>
      <c r="Q18" s="32">
        <f>P18/O18*100</f>
        <v>73.97812641783906</v>
      </c>
      <c r="R18" s="33">
        <f>SUM(R11:R17)</f>
        <v>0</v>
      </c>
      <c r="S18" s="33">
        <f>SUM(S11:S17)</f>
        <v>0</v>
      </c>
      <c r="T18" s="33">
        <f>SUM(T11:T17)</f>
        <v>0</v>
      </c>
      <c r="U18" s="33">
        <f>SUM(U11:U17)</f>
        <v>7637520</v>
      </c>
      <c r="V18" s="33">
        <f>SUM(V11:V17)</f>
        <v>3338531.17</v>
      </c>
      <c r="W18" s="32">
        <f t="shared" si="4"/>
        <v>43.71224127727325</v>
      </c>
      <c r="X18" s="33">
        <f>SUM(X11:X17)</f>
        <v>3749429</v>
      </c>
      <c r="Y18" s="33">
        <f>SUM(Y11:Y17)</f>
        <v>2521357.7199999997</v>
      </c>
      <c r="Z18" s="34">
        <f>Y18/X18*100</f>
        <v>67.24644525873138</v>
      </c>
    </row>
    <row r="19" spans="1:26" ht="25.5">
      <c r="A19" s="61"/>
      <c r="B19" s="35" t="s">
        <v>25</v>
      </c>
      <c r="C19" s="71">
        <v>515030</v>
      </c>
      <c r="D19" s="71">
        <v>485603.75</v>
      </c>
      <c r="E19" s="36">
        <f t="shared" si="0"/>
        <v>94.28649787391026</v>
      </c>
      <c r="F19" s="39">
        <v>588781</v>
      </c>
      <c r="G19" s="39">
        <v>499102.21</v>
      </c>
      <c r="H19" s="37">
        <f t="shared" si="1"/>
        <v>84.76873574385043</v>
      </c>
      <c r="I19" s="38">
        <v>558781</v>
      </c>
      <c r="J19" s="38">
        <v>499102.21</v>
      </c>
      <c r="K19" s="37">
        <f t="shared" si="2"/>
        <v>89.31982476140027</v>
      </c>
      <c r="L19" s="39"/>
      <c r="M19" s="39"/>
      <c r="N19" s="39"/>
      <c r="O19" s="39"/>
      <c r="P19" s="39"/>
      <c r="Q19" s="37"/>
      <c r="R19" s="40"/>
      <c r="S19" s="40"/>
      <c r="T19" s="39"/>
      <c r="U19" s="72">
        <v>30000</v>
      </c>
      <c r="V19" s="72">
        <v>0</v>
      </c>
      <c r="W19" s="37"/>
      <c r="X19" s="40"/>
      <c r="Y19" s="40"/>
      <c r="Z19" s="41"/>
    </row>
    <row r="20" spans="1:26" ht="25.5">
      <c r="A20" s="61"/>
      <c r="B20" s="17" t="s">
        <v>26</v>
      </c>
      <c r="C20" s="66">
        <v>2834067</v>
      </c>
      <c r="D20" s="66">
        <v>2943219.41</v>
      </c>
      <c r="E20" s="18">
        <f t="shared" si="0"/>
        <v>103.85144070341316</v>
      </c>
      <c r="F20" s="21">
        <v>3028653</v>
      </c>
      <c r="G20" s="21">
        <v>2501565.06</v>
      </c>
      <c r="H20" s="19">
        <f t="shared" si="1"/>
        <v>82.5966216664636</v>
      </c>
      <c r="I20" s="20">
        <v>809915</v>
      </c>
      <c r="J20" s="20">
        <v>644520.74</v>
      </c>
      <c r="K20" s="19">
        <f t="shared" si="2"/>
        <v>79.57881259144479</v>
      </c>
      <c r="L20" s="21"/>
      <c r="M20" s="21"/>
      <c r="N20" s="21"/>
      <c r="O20" s="20">
        <v>1649741</v>
      </c>
      <c r="P20" s="20">
        <v>1411196.86</v>
      </c>
      <c r="Q20" s="19">
        <f>P20/O20*100</f>
        <v>85.54050969212744</v>
      </c>
      <c r="R20" s="23"/>
      <c r="S20" s="23"/>
      <c r="T20" s="21"/>
      <c r="U20" s="72">
        <v>124345</v>
      </c>
      <c r="V20" s="72">
        <v>92275.96</v>
      </c>
      <c r="W20" s="19">
        <f aca="true" t="shared" si="5" ref="W20:W27">V20/U20*100</f>
        <v>74.20962644255901</v>
      </c>
      <c r="X20" s="20">
        <v>430423</v>
      </c>
      <c r="Y20" s="20">
        <v>346897.63</v>
      </c>
      <c r="Z20" s="22">
        <f aca="true" t="shared" si="6" ref="Z20:Z29">Y20/X20*100</f>
        <v>80.59458486186844</v>
      </c>
    </row>
    <row r="21" spans="1:26" ht="25.5">
      <c r="A21" s="61"/>
      <c r="B21" s="17" t="s">
        <v>27</v>
      </c>
      <c r="C21" s="66">
        <v>559542</v>
      </c>
      <c r="D21" s="66">
        <v>593087.38</v>
      </c>
      <c r="E21" s="18">
        <f t="shared" si="0"/>
        <v>105.99514960449797</v>
      </c>
      <c r="F21" s="21">
        <v>756531</v>
      </c>
      <c r="G21" s="21">
        <v>523570.6</v>
      </c>
      <c r="H21" s="19">
        <f t="shared" si="1"/>
        <v>69.20676085976648</v>
      </c>
      <c r="I21" s="20">
        <v>364221</v>
      </c>
      <c r="J21" s="20">
        <v>261411.49</v>
      </c>
      <c r="K21" s="19">
        <f t="shared" si="2"/>
        <v>71.77276708372115</v>
      </c>
      <c r="L21" s="21"/>
      <c r="M21" s="21"/>
      <c r="N21" s="21"/>
      <c r="O21" s="20"/>
      <c r="P21" s="20"/>
      <c r="Q21" s="19"/>
      <c r="R21" s="23"/>
      <c r="S21" s="23"/>
      <c r="T21" s="21"/>
      <c r="U21" s="72">
        <v>92500</v>
      </c>
      <c r="V21" s="72">
        <v>56687.47</v>
      </c>
      <c r="W21" s="19">
        <f t="shared" si="5"/>
        <v>61.283751351351356</v>
      </c>
      <c r="X21" s="20">
        <v>297350</v>
      </c>
      <c r="Y21" s="20">
        <v>205471.64</v>
      </c>
      <c r="Z21" s="22">
        <f t="shared" si="6"/>
        <v>69.10093828821255</v>
      </c>
    </row>
    <row r="22" spans="1:26" ht="25.5">
      <c r="A22" s="61"/>
      <c r="B22" s="17" t="s">
        <v>28</v>
      </c>
      <c r="C22" s="66">
        <v>1581603</v>
      </c>
      <c r="D22" s="66">
        <v>1578966.48</v>
      </c>
      <c r="E22" s="18">
        <f t="shared" si="0"/>
        <v>99.83330077143253</v>
      </c>
      <c r="F22" s="21">
        <v>1114711</v>
      </c>
      <c r="G22" s="21">
        <v>755913.51</v>
      </c>
      <c r="H22" s="19">
        <f t="shared" si="1"/>
        <v>67.8125101483703</v>
      </c>
      <c r="I22" s="20">
        <v>627445</v>
      </c>
      <c r="J22" s="20">
        <v>458256.94</v>
      </c>
      <c r="K22" s="19">
        <f t="shared" si="2"/>
        <v>73.03539593111746</v>
      </c>
      <c r="L22" s="21"/>
      <c r="M22" s="21"/>
      <c r="N22" s="21"/>
      <c r="O22" s="20"/>
      <c r="P22" s="20"/>
      <c r="Q22" s="19"/>
      <c r="R22" s="23"/>
      <c r="S22" s="23"/>
      <c r="T22" s="21"/>
      <c r="U22" s="72">
        <v>247791</v>
      </c>
      <c r="V22" s="72">
        <v>152091.05</v>
      </c>
      <c r="W22" s="19">
        <f t="shared" si="5"/>
        <v>61.37876274763813</v>
      </c>
      <c r="X22" s="20">
        <v>204867</v>
      </c>
      <c r="Y22" s="20">
        <v>129583.56</v>
      </c>
      <c r="Z22" s="22">
        <f t="shared" si="6"/>
        <v>63.252529689994</v>
      </c>
    </row>
    <row r="23" spans="1:26" ht="27.75" customHeight="1">
      <c r="A23" s="61"/>
      <c r="B23" s="17" t="s">
        <v>29</v>
      </c>
      <c r="C23" s="66">
        <v>1497704</v>
      </c>
      <c r="D23" s="66">
        <v>1572042.94</v>
      </c>
      <c r="E23" s="18">
        <f t="shared" si="0"/>
        <v>104.96352683841398</v>
      </c>
      <c r="F23" s="21">
        <v>2229608</v>
      </c>
      <c r="G23" s="21">
        <v>1421432.6</v>
      </c>
      <c r="H23" s="19">
        <f t="shared" si="1"/>
        <v>63.75257892867266</v>
      </c>
      <c r="I23" s="20">
        <v>995686</v>
      </c>
      <c r="J23" s="20">
        <v>673670</v>
      </c>
      <c r="K23" s="19">
        <f t="shared" si="2"/>
        <v>67.65888041008913</v>
      </c>
      <c r="L23" s="21"/>
      <c r="M23" s="21"/>
      <c r="N23" s="21"/>
      <c r="O23" s="20"/>
      <c r="P23" s="20"/>
      <c r="Q23" s="19"/>
      <c r="R23" s="23"/>
      <c r="S23" s="23"/>
      <c r="T23" s="21"/>
      <c r="U23" s="72">
        <v>897085</v>
      </c>
      <c r="V23" s="72">
        <v>527205.95</v>
      </c>
      <c r="W23" s="19">
        <f t="shared" si="5"/>
        <v>58.76878445186353</v>
      </c>
      <c r="X23" s="20">
        <v>289762</v>
      </c>
      <c r="Y23" s="20">
        <v>180013.25</v>
      </c>
      <c r="Z23" s="22">
        <f t="shared" si="6"/>
        <v>62.124519433189995</v>
      </c>
    </row>
    <row r="24" spans="1:30" ht="26.25" thickBot="1">
      <c r="A24" s="61"/>
      <c r="B24" s="17" t="s">
        <v>30</v>
      </c>
      <c r="C24" s="66">
        <v>802183</v>
      </c>
      <c r="D24" s="66">
        <v>894243.86</v>
      </c>
      <c r="E24" s="18">
        <f t="shared" si="0"/>
        <v>111.47629156938007</v>
      </c>
      <c r="F24" s="21">
        <v>1054819</v>
      </c>
      <c r="G24" s="21">
        <v>682510.44</v>
      </c>
      <c r="H24" s="19">
        <f t="shared" si="1"/>
        <v>64.70403358301282</v>
      </c>
      <c r="I24" s="20">
        <v>611493</v>
      </c>
      <c r="J24" s="20">
        <v>434068.96</v>
      </c>
      <c r="K24" s="19">
        <f t="shared" si="2"/>
        <v>70.98510694317024</v>
      </c>
      <c r="L24" s="21"/>
      <c r="M24" s="21"/>
      <c r="N24" s="21"/>
      <c r="O24" s="20"/>
      <c r="P24" s="20"/>
      <c r="Q24" s="19"/>
      <c r="R24" s="23"/>
      <c r="S24" s="23"/>
      <c r="T24" s="21"/>
      <c r="U24" s="72">
        <v>180600</v>
      </c>
      <c r="V24" s="72">
        <v>72500</v>
      </c>
      <c r="W24" s="19">
        <f t="shared" si="5"/>
        <v>40.14396456256921</v>
      </c>
      <c r="X24" s="20">
        <v>235726</v>
      </c>
      <c r="Y24" s="20">
        <v>163073.88</v>
      </c>
      <c r="Z24" s="22">
        <f t="shared" si="6"/>
        <v>69.17942017427013</v>
      </c>
      <c r="AD24" s="73"/>
    </row>
    <row r="25" spans="1:26" ht="26.25" hidden="1" thickBot="1">
      <c r="A25" s="64"/>
      <c r="B25" s="24" t="s">
        <v>31</v>
      </c>
      <c r="C25" s="67"/>
      <c r="D25" s="67"/>
      <c r="E25" s="25" t="e">
        <f t="shared" si="0"/>
        <v>#DIV/0!</v>
      </c>
      <c r="F25" s="68"/>
      <c r="G25" s="68"/>
      <c r="H25" s="25" t="e">
        <f t="shared" si="1"/>
        <v>#DIV/0!</v>
      </c>
      <c r="I25" s="26"/>
      <c r="J25" s="26"/>
      <c r="K25" s="25" t="e">
        <f t="shared" si="2"/>
        <v>#DIV/0!</v>
      </c>
      <c r="L25" s="27"/>
      <c r="M25" s="27"/>
      <c r="N25" s="27"/>
      <c r="O25" s="26"/>
      <c r="P25" s="26"/>
      <c r="Q25" s="25" t="e">
        <f>P25/O25*100</f>
        <v>#DIV/0!</v>
      </c>
      <c r="R25" s="28"/>
      <c r="S25" s="28"/>
      <c r="T25" s="27"/>
      <c r="U25" s="26"/>
      <c r="V25" s="26"/>
      <c r="W25" s="25" t="e">
        <f t="shared" si="5"/>
        <v>#DIV/0!</v>
      </c>
      <c r="X25" s="26"/>
      <c r="Y25" s="26"/>
      <c r="Z25" s="29" t="e">
        <f t="shared" si="6"/>
        <v>#DIV/0!</v>
      </c>
    </row>
    <row r="26" spans="1:26" ht="37.5" customHeight="1" thickBot="1">
      <c r="A26" s="61"/>
      <c r="B26" s="42" t="s">
        <v>32</v>
      </c>
      <c r="C26" s="70">
        <f>SUM(C19:C25)</f>
        <v>7790129</v>
      </c>
      <c r="D26" s="74">
        <f>SUM(D19:D25)</f>
        <v>8067163.819999999</v>
      </c>
      <c r="E26" s="31">
        <f t="shared" si="0"/>
        <v>103.55622891482284</v>
      </c>
      <c r="F26" s="75">
        <f>SUM(F19:F25)</f>
        <v>8773103</v>
      </c>
      <c r="G26" s="33">
        <f>SUM(G19:G25)</f>
        <v>6384094.42</v>
      </c>
      <c r="H26" s="32">
        <f t="shared" si="1"/>
        <v>72.76894412387497</v>
      </c>
      <c r="I26" s="33">
        <f>SUM(I19:I25)</f>
        <v>3967541</v>
      </c>
      <c r="J26" s="33">
        <f>SUM(J19:J25)</f>
        <v>2971030.34</v>
      </c>
      <c r="K26" s="32">
        <f t="shared" si="2"/>
        <v>74.88341872207496</v>
      </c>
      <c r="L26" s="33">
        <f>SUM(L19:L25)</f>
        <v>0</v>
      </c>
      <c r="M26" s="33">
        <f>SUM(M19:M25)</f>
        <v>0</v>
      </c>
      <c r="N26" s="33">
        <f>SUM(N19:N25)</f>
        <v>0</v>
      </c>
      <c r="O26" s="33">
        <f>SUM(O19:O25)</f>
        <v>1649741</v>
      </c>
      <c r="P26" s="33">
        <f>SUM(P19:P25)</f>
        <v>1411196.86</v>
      </c>
      <c r="Q26" s="32">
        <f>P26/O26*100</f>
        <v>85.54050969212744</v>
      </c>
      <c r="R26" s="33"/>
      <c r="S26" s="33"/>
      <c r="T26" s="33"/>
      <c r="U26" s="33">
        <f>SUM(U19:U25)</f>
        <v>1572321</v>
      </c>
      <c r="V26" s="33">
        <f>SUM(V19:V25)</f>
        <v>900760.4299999999</v>
      </c>
      <c r="W26" s="32">
        <f t="shared" si="5"/>
        <v>57.28858356531522</v>
      </c>
      <c r="X26" s="33">
        <f>SUM(X19:X25)</f>
        <v>1458128</v>
      </c>
      <c r="Y26" s="33">
        <f>SUM(Y19:Y25)</f>
        <v>1025039.9600000001</v>
      </c>
      <c r="Z26" s="34">
        <f t="shared" si="6"/>
        <v>70.29835240801904</v>
      </c>
    </row>
    <row r="27" spans="1:26" ht="22.5" customHeight="1" thickBot="1">
      <c r="A27" s="61"/>
      <c r="B27" s="43" t="s">
        <v>33</v>
      </c>
      <c r="C27" s="76">
        <f>C10+C18+C26</f>
        <v>70446889</v>
      </c>
      <c r="D27" s="77">
        <f>D10+D18+D26</f>
        <v>70943335.66999999</v>
      </c>
      <c r="E27" s="44">
        <f t="shared" si="0"/>
        <v>100.70471056571424</v>
      </c>
      <c r="F27" s="46">
        <f>F10+F18+F26</f>
        <v>69482999</v>
      </c>
      <c r="G27" s="45">
        <f>G10+G18+G26</f>
        <v>47996916.010000005</v>
      </c>
      <c r="H27" s="44">
        <f t="shared" si="1"/>
        <v>69.07720838301755</v>
      </c>
      <c r="I27" s="45">
        <f>I10+I18+I26</f>
        <v>16940601</v>
      </c>
      <c r="J27" s="45">
        <f>J10+J18+J26</f>
        <v>11911182.28</v>
      </c>
      <c r="K27" s="44">
        <f t="shared" si="2"/>
        <v>70.3114504615273</v>
      </c>
      <c r="L27" s="45">
        <f>L10+L18+L26</f>
        <v>539889</v>
      </c>
      <c r="M27" s="45">
        <f>M10+M18+M26</f>
        <v>418907.27</v>
      </c>
      <c r="N27" s="46">
        <f>N10+N18+N26</f>
        <v>77.59136970747691</v>
      </c>
      <c r="O27" s="45">
        <f>O10+O18+O26</f>
        <v>24318716</v>
      </c>
      <c r="P27" s="45">
        <f>P10+P18+P26</f>
        <v>19483900.439999998</v>
      </c>
      <c r="Q27" s="44">
        <f>P27/O27*100</f>
        <v>80.11895216836282</v>
      </c>
      <c r="R27" s="45"/>
      <c r="S27" s="45"/>
      <c r="T27" s="46"/>
      <c r="U27" s="45">
        <f>U10+U18+U26</f>
        <v>17152941</v>
      </c>
      <c r="V27" s="45">
        <f>V10+V18+V26</f>
        <v>10463643.76</v>
      </c>
      <c r="W27" s="44">
        <f t="shared" si="5"/>
        <v>61.0020390089373</v>
      </c>
      <c r="X27" s="45">
        <f>X10+X18+X26</f>
        <v>5207557</v>
      </c>
      <c r="Y27" s="45">
        <f>Y10+Y18+Y26</f>
        <v>3546397.6799999997</v>
      </c>
      <c r="Z27" s="47">
        <f t="shared" si="6"/>
        <v>68.10098631661641</v>
      </c>
    </row>
    <row r="28" spans="1:26" ht="28.5" customHeight="1" thickBot="1">
      <c r="A28" s="69"/>
      <c r="B28" s="48" t="s">
        <v>34</v>
      </c>
      <c r="C28" s="78">
        <v>393955816.4</v>
      </c>
      <c r="D28" s="78">
        <v>377633880.97</v>
      </c>
      <c r="E28" s="49">
        <f t="shared" si="0"/>
        <v>95.85691218392176</v>
      </c>
      <c r="F28" s="79">
        <v>403084801.4</v>
      </c>
      <c r="G28" s="79">
        <v>332413031.98999983</v>
      </c>
      <c r="H28" s="49">
        <f t="shared" si="1"/>
        <v>82.46727012168607</v>
      </c>
      <c r="I28" s="50">
        <v>2246115</v>
      </c>
      <c r="J28" s="50">
        <v>1878016.92</v>
      </c>
      <c r="K28" s="49">
        <f t="shared" si="2"/>
        <v>83.61178835455887</v>
      </c>
      <c r="L28" s="51"/>
      <c r="M28" s="50"/>
      <c r="N28" s="51"/>
      <c r="O28" s="51">
        <v>120146083</v>
      </c>
      <c r="P28" s="50">
        <v>82908548.75</v>
      </c>
      <c r="Q28" s="49">
        <f>P28/O28*100</f>
        <v>69.00645171262055</v>
      </c>
      <c r="R28" s="51">
        <v>52924483</v>
      </c>
      <c r="S28" s="50">
        <v>42935384.53000001</v>
      </c>
      <c r="T28" s="51">
        <f>S28/R28*100</f>
        <v>81.12575144097299</v>
      </c>
      <c r="U28" s="51"/>
      <c r="V28" s="50"/>
      <c r="W28" s="49"/>
      <c r="X28" s="51">
        <v>7215196</v>
      </c>
      <c r="Y28" s="50">
        <v>5342024.27</v>
      </c>
      <c r="Z28" s="52">
        <f t="shared" si="6"/>
        <v>74.0385191199241</v>
      </c>
    </row>
    <row r="29" spans="1:26" ht="24.75" customHeight="1" thickBot="1">
      <c r="A29" s="64"/>
      <c r="B29" s="53" t="s">
        <v>35</v>
      </c>
      <c r="C29" s="80">
        <f>C27+C28</f>
        <v>464402705.4</v>
      </c>
      <c r="D29" s="81">
        <f>D27+D28</f>
        <v>448577216.64</v>
      </c>
      <c r="E29" s="54">
        <f t="shared" si="0"/>
        <v>96.59229186738497</v>
      </c>
      <c r="F29" s="80">
        <f>F27+F28</f>
        <v>472567800.4</v>
      </c>
      <c r="G29" s="81">
        <f>G27+G28</f>
        <v>380409947.9999998</v>
      </c>
      <c r="H29" s="54">
        <f t="shared" si="1"/>
        <v>80.49849094204174</v>
      </c>
      <c r="I29" s="55">
        <f>I27+I28</f>
        <v>19186716</v>
      </c>
      <c r="J29" s="55">
        <f>J27+J28</f>
        <v>13789199.2</v>
      </c>
      <c r="K29" s="56">
        <f t="shared" si="2"/>
        <v>71.86846983089758</v>
      </c>
      <c r="L29" s="57">
        <f>L27+L28</f>
        <v>539889</v>
      </c>
      <c r="M29" s="57">
        <f>M27+M28</f>
        <v>418907.27</v>
      </c>
      <c r="N29" s="57">
        <f>N27+N28</f>
        <v>77.59136970747691</v>
      </c>
      <c r="O29" s="57">
        <f>O27+O28</f>
        <v>144464799</v>
      </c>
      <c r="P29" s="57">
        <f>P27+P28</f>
        <v>102392449.19</v>
      </c>
      <c r="Q29" s="56">
        <f>P29/O29*100</f>
        <v>70.87709248119329</v>
      </c>
      <c r="R29" s="57">
        <f>R27+R28</f>
        <v>52924483</v>
      </c>
      <c r="S29" s="57">
        <f>S27+S28</f>
        <v>42935384.53000001</v>
      </c>
      <c r="T29" s="57">
        <f>S29/R29*100</f>
        <v>81.12575144097299</v>
      </c>
      <c r="U29" s="57">
        <f>U27+U28</f>
        <v>17152941</v>
      </c>
      <c r="V29" s="57">
        <f>V27+V28</f>
        <v>10463643.76</v>
      </c>
      <c r="W29" s="56">
        <f>V29/U29*100</f>
        <v>61.0020390089373</v>
      </c>
      <c r="X29" s="57">
        <f>X27+X28</f>
        <v>12422753</v>
      </c>
      <c r="Y29" s="57">
        <f>Y27+Y28</f>
        <v>8888421.95</v>
      </c>
      <c r="Z29" s="58">
        <f t="shared" si="6"/>
        <v>71.54953455164083</v>
      </c>
    </row>
    <row r="30" spans="6:39" ht="22.5">
      <c r="F30" s="82"/>
      <c r="G30" s="82"/>
      <c r="H30" s="82"/>
      <c r="I30" s="83"/>
      <c r="J30" s="84"/>
      <c r="K30" s="83"/>
      <c r="L30" s="83"/>
      <c r="M30" s="83"/>
      <c r="N30" s="83"/>
      <c r="O30" s="83"/>
      <c r="P30" s="84"/>
      <c r="Q30" s="83"/>
      <c r="R30" s="83"/>
      <c r="S30" s="84"/>
      <c r="T30" s="83"/>
      <c r="U30" s="83"/>
      <c r="V30" s="83"/>
      <c r="W30" s="83"/>
      <c r="X30" s="83"/>
      <c r="Y30" s="84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</row>
    <row r="31" ht="12.75">
      <c r="F31" s="85"/>
    </row>
  </sheetData>
  <sheetProtection/>
  <mergeCells count="11">
    <mergeCell ref="B5:Z5"/>
    <mergeCell ref="O8:Q8"/>
    <mergeCell ref="R8:T8"/>
    <mergeCell ref="X8:Z8"/>
    <mergeCell ref="U8:W8"/>
    <mergeCell ref="I7:Z7"/>
    <mergeCell ref="F7:H8"/>
    <mergeCell ref="C7:E8"/>
    <mergeCell ref="B8:B9"/>
    <mergeCell ref="I8:K8"/>
    <mergeCell ref="L8:N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Kadri-Elena</cp:lastModifiedBy>
  <cp:lastPrinted>2018-06-18T09:21:18Z</cp:lastPrinted>
  <dcterms:created xsi:type="dcterms:W3CDTF">2018-06-18T09:20:46Z</dcterms:created>
  <dcterms:modified xsi:type="dcterms:W3CDTF">2018-06-18T13:17:56Z</dcterms:modified>
  <cp:category/>
  <cp:version/>
  <cp:contentType/>
  <cp:contentStatus/>
</cp:coreProperties>
</file>