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<sst xmlns="http://schemas.openxmlformats.org/spreadsheetml/2006/main" count="55" uniqueCount="36">
  <si>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17.07.2017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</si>
  <si>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</si>
  <si>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</si>
  <si>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</si>
  <si>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</si>
  <si>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</si>
  <si>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</si>
  <si>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</si>
  <si>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</si>
  <si>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</si>
  <si>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</si>
  <si>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</si>
  <si>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січень-липнеь</t>
  </si>
  <si>
    <t>%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</si>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</sst>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4" fontId="6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vertical="center"/>
    </xf>
    <xf numFmtId="174" fontId="8" fillId="0" borderId="13" xfId="339" applyNumberFormat="1" applyFont="1" applyBorder="1" applyAlignment="1">
      <alignment vertical="center" wrapText="1"/>
      <protection/>
    </xf>
    <xf numFmtId="172" fontId="6" fillId="0" borderId="13" xfId="0" applyNumberFormat="1" applyFont="1" applyFill="1" applyBorder="1" applyAlignment="1">
      <alignment horizontal="center" vertical="center"/>
    </xf>
    <xf numFmtId="174" fontId="8" fillId="0" borderId="14" xfId="337" applyNumberFormat="1" applyFont="1" applyBorder="1" applyAlignment="1">
      <alignment vertical="center" wrapText="1"/>
      <protection/>
    </xf>
    <xf numFmtId="172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right" vertical="center"/>
    </xf>
    <xf numFmtId="174" fontId="6" fillId="0" borderId="14" xfId="0" applyNumberFormat="1" applyFont="1" applyFill="1" applyBorder="1" applyAlignment="1">
      <alignment horizontal="center" vertical="center" wrapText="1"/>
    </xf>
    <xf numFmtId="1" fontId="8" fillId="0" borderId="14" xfId="336" applyNumberFormat="1" applyFont="1" applyFill="1" applyBorder="1" applyAlignment="1">
      <alignment vertical="center" wrapText="1"/>
      <protection/>
    </xf>
    <xf numFmtId="172" fontId="6" fillId="0" borderId="1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4" fontId="4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vertical="center"/>
    </xf>
    <xf numFmtId="174" fontId="4" fillId="0" borderId="17" xfId="337" applyNumberFormat="1" applyFont="1" applyBorder="1" applyAlignment="1">
      <alignment vertical="center" wrapText="1"/>
      <protection/>
    </xf>
    <xf numFmtId="1" fontId="4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4" fillId="0" borderId="20" xfId="336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4" fillId="0" borderId="20" xfId="338" applyNumberFormat="1" applyFont="1" applyFill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0" fontId="6" fillId="0" borderId="23" xfId="0" applyFont="1" applyFill="1" applyBorder="1" applyAlignment="1">
      <alignment vertical="center"/>
    </xf>
    <xf numFmtId="1" fontId="4" fillId="0" borderId="23" xfId="336" applyNumberFormat="1" applyFont="1" applyFill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4" fontId="4" fillId="0" borderId="20" xfId="337" applyNumberFormat="1" applyFont="1" applyBorder="1" applyAlignment="1">
      <alignment vertical="center" wrapText="1"/>
      <protection/>
    </xf>
    <xf numFmtId="0" fontId="6" fillId="0" borderId="17" xfId="0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4" fontId="8" fillId="0" borderId="23" xfId="339" applyNumberFormat="1" applyFont="1" applyBorder="1" applyAlignment="1">
      <alignment vertical="center" wrapText="1"/>
      <protection/>
    </xf>
    <xf numFmtId="1" fontId="6" fillId="0" borderId="35" xfId="0" applyNumberFormat="1" applyFont="1" applyFill="1" applyBorder="1" applyAlignment="1">
      <alignment vertical="center"/>
    </xf>
    <xf numFmtId="174" fontId="8" fillId="0" borderId="23" xfId="337" applyNumberFormat="1" applyFont="1" applyBorder="1" applyAlignment="1">
      <alignment vertical="center" wrapText="1"/>
      <protection/>
    </xf>
    <xf numFmtId="174" fontId="6" fillId="0" borderId="31" xfId="0" applyNumberFormat="1" applyFont="1" applyFill="1" applyBorder="1" applyAlignment="1">
      <alignment vertical="center"/>
    </xf>
    <xf numFmtId="1" fontId="8" fillId="0" borderId="31" xfId="336" applyNumberFormat="1" applyFont="1" applyFill="1" applyBorder="1" applyAlignment="1">
      <alignment vertical="center" wrapText="1"/>
      <protection/>
    </xf>
    <xf numFmtId="172" fontId="6" fillId="0" borderId="3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174" fontId="4" fillId="0" borderId="20" xfId="334" applyNumberFormat="1" applyFont="1" applyBorder="1" applyAlignment="1">
      <alignment vertical="center" wrapText="1"/>
      <protection/>
    </xf>
    <xf numFmtId="0" fontId="0" fillId="0" borderId="51" xfId="0" applyFont="1" applyFill="1" applyBorder="1" applyAlignment="1">
      <alignment vertical="center" wrapText="1"/>
    </xf>
    <xf numFmtId="174" fontId="0" fillId="0" borderId="1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174" fontId="0" fillId="0" borderId="20" xfId="0" applyNumberFormat="1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4" fontId="0" fillId="0" borderId="23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" fontId="6" fillId="0" borderId="4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4" fontId="4" fillId="0" borderId="20" xfId="333" applyNumberFormat="1" applyFont="1" applyBorder="1" applyAlignment="1">
      <alignment vertical="center" wrapText="1"/>
      <protection/>
    </xf>
    <xf numFmtId="173" fontId="4" fillId="0" borderId="20" xfId="334" applyNumberFormat="1" applyFont="1" applyBorder="1" applyAlignment="1">
      <alignment vertical="center" wrapText="1"/>
      <protection/>
    </xf>
    <xf numFmtId="14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vertical="center"/>
    </xf>
    <xf numFmtId="174" fontId="0" fillId="0" borderId="17" xfId="0" applyNumberFormat="1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vertical="center"/>
    </xf>
    <xf numFmtId="14" fontId="0" fillId="0" borderId="23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8" fillId="0" borderId="20" xfId="335" applyFont="1" applyBorder="1" applyAlignment="1">
      <alignment vertical="center"/>
      <protection/>
    </xf>
    <xf numFmtId="1" fontId="8" fillId="0" borderId="20" xfId="335" applyNumberFormat="1" applyFont="1" applyBorder="1" applyAlignment="1">
      <alignment vertical="center"/>
      <protection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7" sqref="C37:D37"/>
    </sheetView>
  </sheetViews>
  <sheetFormatPr defaultColWidth="9.140625" defaultRowHeight="12.75"/>
  <cols>
    <col min="1" max="1" width="10.140625" style="66" hidden="1" customWidth="1"/>
    <col min="2" max="2" width="23.421875" style="67" customWidth="1"/>
    <col min="3" max="4" width="18.140625" style="67" customWidth="1"/>
    <col min="5" max="5" width="12.8515625" style="67" customWidth="1"/>
    <col min="6" max="6" width="14.57421875" style="67" customWidth="1"/>
    <col min="7" max="7" width="14.00390625" style="67" customWidth="1"/>
    <col min="8" max="8" width="6.140625" style="67" customWidth="1"/>
    <col min="9" max="9" width="12.421875" style="67" customWidth="1"/>
    <col min="10" max="10" width="14.00390625" style="67" customWidth="1"/>
    <col min="11" max="11" width="6.140625" style="67" customWidth="1"/>
    <col min="12" max="12" width="13.57421875" style="67" customWidth="1"/>
    <col min="13" max="13" width="10.7109375" style="67" customWidth="1"/>
    <col min="14" max="14" width="6.140625" style="67" customWidth="1"/>
    <col min="15" max="15" width="13.57421875" style="67" customWidth="1"/>
    <col min="16" max="16" width="14.421875" style="67" customWidth="1"/>
    <col min="17" max="17" width="6.7109375" style="67" customWidth="1"/>
    <col min="18" max="18" width="12.140625" style="67" customWidth="1"/>
    <col min="19" max="19" width="11.7109375" style="67" customWidth="1"/>
    <col min="20" max="20" width="7.140625" style="67" customWidth="1"/>
    <col min="21" max="21" width="13.28125" style="67" customWidth="1"/>
    <col min="22" max="22" width="12.7109375" style="67" customWidth="1"/>
    <col min="23" max="23" width="7.7109375" style="67" customWidth="1"/>
    <col min="24" max="24" width="12.57421875" style="67" customWidth="1"/>
    <col min="25" max="25" width="11.8515625" style="67" customWidth="1"/>
    <col min="26" max="26" width="6.57421875" style="67" customWidth="1"/>
    <col min="27" max="29" width="9.140625" style="67" customWidth="1"/>
    <col min="30" max="30" width="11.8515625" style="67" customWidth="1"/>
    <col min="31" max="16384" width="9.140625" style="67" customWidth="1"/>
  </cols>
  <sheetData>
    <row r="1" spans="2:4" ht="12.75">
      <c r="B1" s="1"/>
      <c r="C1" s="1"/>
      <c r="D1" s="1"/>
    </row>
    <row r="2" spans="2:4" ht="12.75">
      <c r="B2" s="2">
        <v>42933</v>
      </c>
      <c r="C2" s="2"/>
      <c r="D2" s="2"/>
    </row>
    <row r="5" spans="2:26" ht="18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thickBot="1"/>
    <row r="7" spans="1:26" ht="13.5" customHeight="1" thickBot="1">
      <c r="A7" s="68"/>
      <c r="B7" s="69"/>
      <c r="C7" s="70" t="s">
        <v>1</v>
      </c>
      <c r="D7" s="71"/>
      <c r="E7" s="72"/>
      <c r="F7" s="73" t="s">
        <v>2</v>
      </c>
      <c r="G7" s="74"/>
      <c r="H7" s="75"/>
      <c r="I7" s="76" t="s">
        <v>3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</row>
    <row r="8" spans="1:26" ht="27.75" customHeight="1" thickBot="1">
      <c r="A8" s="79"/>
      <c r="B8" s="80" t="s">
        <v>4</v>
      </c>
      <c r="C8" s="81"/>
      <c r="D8" s="81"/>
      <c r="E8" s="82"/>
      <c r="F8" s="83"/>
      <c r="G8" s="84"/>
      <c r="H8" s="85"/>
      <c r="I8" s="76" t="s">
        <v>5</v>
      </c>
      <c r="J8" s="77"/>
      <c r="K8" s="78"/>
      <c r="L8" s="76" t="s">
        <v>6</v>
      </c>
      <c r="M8" s="77"/>
      <c r="N8" s="78"/>
      <c r="O8" s="86" t="s">
        <v>7</v>
      </c>
      <c r="P8" s="87"/>
      <c r="Q8" s="87"/>
      <c r="R8" s="87" t="s">
        <v>8</v>
      </c>
      <c r="S8" s="87"/>
      <c r="T8" s="87"/>
      <c r="U8" s="88" t="s">
        <v>9</v>
      </c>
      <c r="V8" s="87"/>
      <c r="W8" s="87"/>
      <c r="X8" s="87" t="s">
        <v>10</v>
      </c>
      <c r="Y8" s="87"/>
      <c r="Z8" s="89"/>
    </row>
    <row r="9" spans="1:26" ht="87.75" customHeight="1" thickBot="1">
      <c r="A9" s="79"/>
      <c r="B9" s="90"/>
      <c r="C9" s="91" t="s">
        <v>11</v>
      </c>
      <c r="D9" s="92" t="s">
        <v>12</v>
      </c>
      <c r="E9" s="93" t="s">
        <v>13</v>
      </c>
      <c r="F9" s="94" t="s">
        <v>14</v>
      </c>
      <c r="G9" s="92" t="s">
        <v>15</v>
      </c>
      <c r="H9" s="95" t="s">
        <v>13</v>
      </c>
      <c r="I9" s="94" t="s">
        <v>14</v>
      </c>
      <c r="J9" s="92" t="s">
        <v>15</v>
      </c>
      <c r="K9" s="96" t="s">
        <v>13</v>
      </c>
      <c r="L9" s="94" t="s">
        <v>14</v>
      </c>
      <c r="M9" s="92" t="s">
        <v>15</v>
      </c>
      <c r="N9" s="96" t="s">
        <v>13</v>
      </c>
      <c r="O9" s="94" t="s">
        <v>14</v>
      </c>
      <c r="P9" s="92" t="s">
        <v>15</v>
      </c>
      <c r="Q9" s="96" t="s">
        <v>13</v>
      </c>
      <c r="R9" s="94" t="s">
        <v>14</v>
      </c>
      <c r="S9" s="92" t="s">
        <v>15</v>
      </c>
      <c r="T9" s="96" t="s">
        <v>13</v>
      </c>
      <c r="U9" s="94" t="s">
        <v>14</v>
      </c>
      <c r="V9" s="92" t="s">
        <v>15</v>
      </c>
      <c r="W9" s="96" t="s">
        <v>13</v>
      </c>
      <c r="X9" s="94" t="s">
        <v>14</v>
      </c>
      <c r="Y9" s="92" t="s">
        <v>15</v>
      </c>
      <c r="Z9" s="97" t="s">
        <v>13</v>
      </c>
    </row>
    <row r="10" spans="1:26" ht="42.75" customHeight="1" thickBot="1">
      <c r="A10" s="5"/>
      <c r="B10" s="6" t="s">
        <v>16</v>
      </c>
      <c r="C10" s="8">
        <v>25992757</v>
      </c>
      <c r="D10" s="8">
        <v>26230275.46</v>
      </c>
      <c r="E10" s="7">
        <f aca="true" t="shared" si="0" ref="E10:E29">D10/C10*100</f>
        <v>100.91378709845978</v>
      </c>
      <c r="F10" s="8">
        <v>26387357</v>
      </c>
      <c r="G10" s="8">
        <v>17511681.229999997</v>
      </c>
      <c r="H10" s="9">
        <f aca="true" t="shared" si="1" ref="H10:H29">G10/F10*100</f>
        <v>66.3639076471357</v>
      </c>
      <c r="I10" s="10">
        <v>4251938</v>
      </c>
      <c r="J10" s="10">
        <v>2221352.78</v>
      </c>
      <c r="K10" s="11">
        <f aca="true" t="shared" si="2" ref="K10:K29">J10/I10*100</f>
        <v>52.24330128990592</v>
      </c>
      <c r="L10" s="12"/>
      <c r="M10" s="13"/>
      <c r="N10" s="14"/>
      <c r="O10" s="98">
        <v>9799921</v>
      </c>
      <c r="P10" s="98">
        <v>7528056.35</v>
      </c>
      <c r="Q10" s="15">
        <f aca="true" t="shared" si="3" ref="Q10:Q15">P10/O10*100</f>
        <v>76.81752077389194</v>
      </c>
      <c r="R10" s="16"/>
      <c r="S10" s="16"/>
      <c r="T10" s="11"/>
      <c r="U10" s="17">
        <v>11245798</v>
      </c>
      <c r="V10" s="17">
        <v>7223500.779999999</v>
      </c>
      <c r="W10" s="11">
        <f aca="true" t="shared" si="4" ref="W10:W18">V10/U10*100</f>
        <v>64.23288751940946</v>
      </c>
      <c r="X10" s="17"/>
      <c r="Y10" s="17"/>
      <c r="Z10" s="18"/>
    </row>
    <row r="11" spans="1:26" ht="39.75" customHeight="1">
      <c r="A11" s="79"/>
      <c r="B11" s="99" t="s">
        <v>17</v>
      </c>
      <c r="C11" s="20">
        <v>4431446</v>
      </c>
      <c r="D11" s="20">
        <v>4715769.69</v>
      </c>
      <c r="E11" s="19">
        <f t="shared" si="0"/>
        <v>106.41604771896127</v>
      </c>
      <c r="F11" s="20">
        <v>4570278</v>
      </c>
      <c r="G11" s="20">
        <v>3447932.2</v>
      </c>
      <c r="H11" s="21">
        <f t="shared" si="1"/>
        <v>75.44250481042948</v>
      </c>
      <c r="I11" s="22">
        <v>951670</v>
      </c>
      <c r="J11" s="22">
        <v>756523.5</v>
      </c>
      <c r="K11" s="21">
        <f t="shared" si="2"/>
        <v>79.4943100024168</v>
      </c>
      <c r="L11" s="23"/>
      <c r="M11" s="23"/>
      <c r="N11" s="21"/>
      <c r="O11" s="23">
        <v>1456354</v>
      </c>
      <c r="P11" s="23">
        <v>1184635.48</v>
      </c>
      <c r="Q11" s="21">
        <f t="shared" si="3"/>
        <v>81.34254995694728</v>
      </c>
      <c r="R11" s="100"/>
      <c r="S11" s="100"/>
      <c r="T11" s="21"/>
      <c r="U11" s="23">
        <v>1527432</v>
      </c>
      <c r="V11" s="23">
        <v>1019012.9</v>
      </c>
      <c r="W11" s="21">
        <f t="shared" si="4"/>
        <v>66.71412540787414</v>
      </c>
      <c r="X11" s="23">
        <v>498693</v>
      </c>
      <c r="Y11" s="23">
        <v>394059.26</v>
      </c>
      <c r="Z11" s="24">
        <f>Y11/X11*100</f>
        <v>79.0184061135809</v>
      </c>
    </row>
    <row r="12" spans="1:26" ht="25.5">
      <c r="A12" s="79"/>
      <c r="B12" s="101" t="s">
        <v>18</v>
      </c>
      <c r="C12" s="20">
        <v>4692882</v>
      </c>
      <c r="D12" s="20">
        <v>5015681.1</v>
      </c>
      <c r="E12" s="25">
        <f t="shared" si="0"/>
        <v>106.87848320072824</v>
      </c>
      <c r="F12" s="20">
        <v>5509103</v>
      </c>
      <c r="G12" s="20">
        <v>2940220.96</v>
      </c>
      <c r="H12" s="26">
        <f t="shared" si="1"/>
        <v>53.37023032606215</v>
      </c>
      <c r="I12" s="22">
        <v>1165293</v>
      </c>
      <c r="J12" s="22">
        <v>927157.07</v>
      </c>
      <c r="K12" s="26">
        <f t="shared" si="2"/>
        <v>79.56428726509127</v>
      </c>
      <c r="L12" s="102"/>
      <c r="M12" s="102"/>
      <c r="N12" s="26"/>
      <c r="O12" s="27">
        <v>1228524</v>
      </c>
      <c r="P12" s="27">
        <v>1031888.31</v>
      </c>
      <c r="Q12" s="26">
        <f t="shared" si="3"/>
        <v>83.99415151840745</v>
      </c>
      <c r="R12" s="103"/>
      <c r="S12" s="103"/>
      <c r="T12" s="26"/>
      <c r="U12" s="27">
        <v>1709560</v>
      </c>
      <c r="V12" s="27">
        <v>515333.93</v>
      </c>
      <c r="W12" s="26">
        <f t="shared" si="4"/>
        <v>30.14424354804745</v>
      </c>
      <c r="X12" s="27">
        <v>428348</v>
      </c>
      <c r="Y12" s="27">
        <v>368558.36</v>
      </c>
      <c r="Z12" s="28">
        <f>Y12/X12*100</f>
        <v>86.04180712878313</v>
      </c>
    </row>
    <row r="13" spans="1:26" ht="25.5">
      <c r="A13" s="79"/>
      <c r="B13" s="101" t="s">
        <v>19</v>
      </c>
      <c r="C13" s="20">
        <v>8949959</v>
      </c>
      <c r="D13" s="20">
        <v>8652808.620000001</v>
      </c>
      <c r="E13" s="25">
        <f t="shared" si="0"/>
        <v>96.67986881280687</v>
      </c>
      <c r="F13" s="20">
        <v>9108410</v>
      </c>
      <c r="G13" s="20">
        <v>7909738.990000001</v>
      </c>
      <c r="H13" s="26">
        <f t="shared" si="1"/>
        <v>86.83995329591005</v>
      </c>
      <c r="I13" s="22">
        <v>1789990</v>
      </c>
      <c r="J13" s="22">
        <v>1654823.3</v>
      </c>
      <c r="K13" s="26">
        <f t="shared" si="2"/>
        <v>92.44874552371802</v>
      </c>
      <c r="L13" s="104"/>
      <c r="M13" s="104"/>
      <c r="N13" s="26"/>
      <c r="O13" s="27">
        <v>2347127</v>
      </c>
      <c r="P13" s="27">
        <v>1919663.31</v>
      </c>
      <c r="Q13" s="26">
        <f t="shared" si="3"/>
        <v>81.78779034964874</v>
      </c>
      <c r="R13" s="103"/>
      <c r="S13" s="103"/>
      <c r="T13" s="26"/>
      <c r="U13" s="27">
        <v>4649151</v>
      </c>
      <c r="V13" s="27">
        <v>4029972.58</v>
      </c>
      <c r="W13" s="26">
        <f t="shared" si="4"/>
        <v>86.68190342709885</v>
      </c>
      <c r="X13" s="27"/>
      <c r="Y13" s="27"/>
      <c r="Z13" s="28"/>
    </row>
    <row r="14" spans="1:26" ht="25.5">
      <c r="A14" s="79"/>
      <c r="B14" s="101" t="s">
        <v>20</v>
      </c>
      <c r="C14" s="20">
        <v>6019718</v>
      </c>
      <c r="D14" s="20">
        <v>7380123.12</v>
      </c>
      <c r="E14" s="25">
        <f t="shared" si="0"/>
        <v>122.59915032564648</v>
      </c>
      <c r="F14" s="20">
        <v>7052077</v>
      </c>
      <c r="G14" s="20">
        <v>4656312.03</v>
      </c>
      <c r="H14" s="26">
        <f t="shared" si="1"/>
        <v>66.02752678395316</v>
      </c>
      <c r="I14" s="22">
        <v>1223554</v>
      </c>
      <c r="J14" s="22">
        <v>981396.02</v>
      </c>
      <c r="K14" s="26">
        <f t="shared" si="2"/>
        <v>80.2086397494512</v>
      </c>
      <c r="L14" s="98">
        <v>478985</v>
      </c>
      <c r="M14" s="98">
        <v>357142.69</v>
      </c>
      <c r="N14" s="26">
        <f>M14/L14*100</f>
        <v>74.56239548211322</v>
      </c>
      <c r="O14" s="27">
        <v>2600518</v>
      </c>
      <c r="P14" s="27">
        <v>2089027.16</v>
      </c>
      <c r="Q14" s="26">
        <f t="shared" si="3"/>
        <v>80.33119401596143</v>
      </c>
      <c r="R14" s="103"/>
      <c r="S14" s="103"/>
      <c r="T14" s="26"/>
      <c r="U14" s="27">
        <v>1951940</v>
      </c>
      <c r="V14" s="27">
        <v>743030.74</v>
      </c>
      <c r="W14" s="26">
        <f t="shared" si="4"/>
        <v>38.066269455003734</v>
      </c>
      <c r="X14" s="27">
        <v>691560</v>
      </c>
      <c r="Y14" s="27">
        <v>441157.27</v>
      </c>
      <c r="Z14" s="28">
        <f>Y14/X14*100</f>
        <v>63.79161171843369</v>
      </c>
    </row>
    <row r="15" spans="1:26" ht="25.5">
      <c r="A15" s="79"/>
      <c r="B15" s="101" t="s">
        <v>21</v>
      </c>
      <c r="C15" s="20">
        <v>1710902</v>
      </c>
      <c r="D15" s="20">
        <v>1214413.11</v>
      </c>
      <c r="E15" s="25">
        <f t="shared" si="0"/>
        <v>70.98086915556824</v>
      </c>
      <c r="F15" s="20">
        <v>1823513</v>
      </c>
      <c r="G15" s="20">
        <v>1020909.16</v>
      </c>
      <c r="H15" s="26">
        <f t="shared" si="1"/>
        <v>55.98584490486221</v>
      </c>
      <c r="I15" s="22">
        <v>352620</v>
      </c>
      <c r="J15" s="22">
        <v>302371.35</v>
      </c>
      <c r="K15" s="26">
        <f t="shared" si="2"/>
        <v>85.74991492257953</v>
      </c>
      <c r="L15" s="105"/>
      <c r="M15" s="106"/>
      <c r="N15" s="29"/>
      <c r="O15" s="27">
        <v>960840</v>
      </c>
      <c r="P15" s="27">
        <v>507461.15</v>
      </c>
      <c r="Q15" s="26">
        <f t="shared" si="3"/>
        <v>52.81432392489906</v>
      </c>
      <c r="R15" s="103"/>
      <c r="S15" s="103"/>
      <c r="T15" s="26"/>
      <c r="U15" s="27">
        <v>51216</v>
      </c>
      <c r="V15" s="27">
        <v>36858.47</v>
      </c>
      <c r="W15" s="26">
        <f t="shared" si="4"/>
        <v>71.96670962199313</v>
      </c>
      <c r="X15" s="27">
        <v>244837</v>
      </c>
      <c r="Y15" s="27">
        <v>174218.19</v>
      </c>
      <c r="Z15" s="28">
        <f>Y15/X15*100</f>
        <v>71.15680636505104</v>
      </c>
    </row>
    <row r="16" spans="1:26" ht="25.5">
      <c r="A16" s="79"/>
      <c r="B16" s="101" t="s">
        <v>22</v>
      </c>
      <c r="C16" s="20">
        <v>1639656</v>
      </c>
      <c r="D16" s="20">
        <v>1503708.09</v>
      </c>
      <c r="E16" s="25">
        <f t="shared" si="0"/>
        <v>91.70875415331021</v>
      </c>
      <c r="F16" s="20">
        <v>2002556</v>
      </c>
      <c r="G16" s="20">
        <v>1153704.56</v>
      </c>
      <c r="H16" s="26">
        <f t="shared" si="1"/>
        <v>57.61160037472111</v>
      </c>
      <c r="I16" s="22">
        <v>795704</v>
      </c>
      <c r="J16" s="22">
        <v>476970.81</v>
      </c>
      <c r="K16" s="26">
        <f t="shared" si="2"/>
        <v>59.94324648361702</v>
      </c>
      <c r="L16" s="105"/>
      <c r="M16" s="106"/>
      <c r="N16" s="30"/>
      <c r="O16" s="31"/>
      <c r="P16" s="31"/>
      <c r="Q16" s="26"/>
      <c r="R16" s="103"/>
      <c r="S16" s="103"/>
      <c r="T16" s="26"/>
      <c r="U16" s="27">
        <v>732532</v>
      </c>
      <c r="V16" s="27">
        <v>460488.1</v>
      </c>
      <c r="W16" s="26">
        <f t="shared" si="4"/>
        <v>62.862523411946505</v>
      </c>
      <c r="X16" s="27">
        <v>204855</v>
      </c>
      <c r="Y16" s="27">
        <v>163867.22</v>
      </c>
      <c r="Z16" s="28">
        <f>Y16/X16*100</f>
        <v>79.9918088403993</v>
      </c>
    </row>
    <row r="17" spans="1:26" ht="26.25" thickBot="1">
      <c r="A17" s="107"/>
      <c r="B17" s="108" t="s">
        <v>23</v>
      </c>
      <c r="C17" s="20">
        <v>15015849</v>
      </c>
      <c r="D17" s="20">
        <v>16566986.12</v>
      </c>
      <c r="E17" s="32">
        <f t="shared" si="0"/>
        <v>110.32999945590822</v>
      </c>
      <c r="F17" s="20">
        <v>15856820</v>
      </c>
      <c r="G17" s="20">
        <v>10230259.540000001</v>
      </c>
      <c r="H17" s="33">
        <f t="shared" si="1"/>
        <v>64.51646383070504</v>
      </c>
      <c r="I17" s="34">
        <v>2479565</v>
      </c>
      <c r="J17" s="34">
        <v>1368525.05</v>
      </c>
      <c r="K17" s="33">
        <f t="shared" si="2"/>
        <v>55.19214257339493</v>
      </c>
      <c r="L17" s="109"/>
      <c r="M17" s="110"/>
      <c r="N17" s="35"/>
      <c r="O17" s="36">
        <v>4742008</v>
      </c>
      <c r="P17" s="36">
        <v>3733374.85</v>
      </c>
      <c r="Q17" s="33">
        <f>P17/O17*100</f>
        <v>78.72983027443226</v>
      </c>
      <c r="R17" s="111"/>
      <c r="S17" s="111"/>
      <c r="T17" s="33"/>
      <c r="U17" s="36">
        <v>6068283</v>
      </c>
      <c r="V17" s="36">
        <v>3376557</v>
      </c>
      <c r="W17" s="33">
        <f t="shared" si="4"/>
        <v>55.64270815978753</v>
      </c>
      <c r="X17" s="36">
        <v>1428118</v>
      </c>
      <c r="Y17" s="36">
        <v>962184.76</v>
      </c>
      <c r="Z17" s="37">
        <f>Y17/X17*100</f>
        <v>67.37431780847241</v>
      </c>
    </row>
    <row r="18" spans="1:26" ht="26.25" thickBot="1">
      <c r="A18" s="112"/>
      <c r="B18" s="113" t="s">
        <v>24</v>
      </c>
      <c r="C18" s="49">
        <f>SUM(C11:C17)</f>
        <v>42460412</v>
      </c>
      <c r="D18" s="114">
        <f>SUM(D11:D17)</f>
        <v>45049489.85</v>
      </c>
      <c r="E18" s="38">
        <f t="shared" si="0"/>
        <v>106.09762771496425</v>
      </c>
      <c r="F18" s="39">
        <f>SUM(F11:F17)</f>
        <v>45922757</v>
      </c>
      <c r="G18" s="39">
        <f>SUM(G11:G17)</f>
        <v>31359077.440000005</v>
      </c>
      <c r="H18" s="40">
        <f t="shared" si="1"/>
        <v>68.28657399641752</v>
      </c>
      <c r="I18" s="39">
        <f>SUM(I11:I17)</f>
        <v>8758396</v>
      </c>
      <c r="J18" s="39">
        <f>SUM(J11:J17)</f>
        <v>6467767.1</v>
      </c>
      <c r="K18" s="40">
        <f t="shared" si="2"/>
        <v>73.84647942385797</v>
      </c>
      <c r="L18" s="41">
        <f>SUM(L11:L17)</f>
        <v>478985</v>
      </c>
      <c r="M18" s="39">
        <f>SUM(M11:M17)</f>
        <v>357142.69</v>
      </c>
      <c r="N18" s="40">
        <f>M18/L18*100</f>
        <v>74.56239548211322</v>
      </c>
      <c r="O18" s="39">
        <f>SUM(O11:O17)</f>
        <v>13335371</v>
      </c>
      <c r="P18" s="39">
        <f>SUM(P11:P17)</f>
        <v>10466050.26</v>
      </c>
      <c r="Q18" s="40">
        <f>P18/O18*100</f>
        <v>78.48338272703474</v>
      </c>
      <c r="R18" s="115">
        <f>SUM(R11:R17)</f>
        <v>0</v>
      </c>
      <c r="S18" s="115">
        <f>SUM(S11:S17)</f>
        <v>0</v>
      </c>
      <c r="T18" s="40"/>
      <c r="U18" s="39">
        <f>SUM(U11:U17)</f>
        <v>16690114</v>
      </c>
      <c r="V18" s="39">
        <f>SUM(V11:V17)</f>
        <v>10181253.719999999</v>
      </c>
      <c r="W18" s="40">
        <f t="shared" si="4"/>
        <v>61.001702684595195</v>
      </c>
      <c r="X18" s="39">
        <f>SUM(X11:X17)</f>
        <v>3496411</v>
      </c>
      <c r="Y18" s="39">
        <f>SUM(Y11:Y17)</f>
        <v>2504045.06</v>
      </c>
      <c r="Z18" s="18">
        <f>Y18/X18*100</f>
        <v>71.61758328754829</v>
      </c>
    </row>
    <row r="19" spans="1:26" ht="25.5">
      <c r="A19" s="79"/>
      <c r="B19" s="99" t="s">
        <v>25</v>
      </c>
      <c r="C19" s="116">
        <v>729562</v>
      </c>
      <c r="D19" s="116">
        <v>443339.24</v>
      </c>
      <c r="E19" s="42">
        <f t="shared" si="0"/>
        <v>60.76786345780071</v>
      </c>
      <c r="F19" s="117">
        <v>731195</v>
      </c>
      <c r="G19" s="117">
        <v>388486.5</v>
      </c>
      <c r="H19" s="21">
        <f t="shared" si="1"/>
        <v>53.13035510363172</v>
      </c>
      <c r="I19" s="43">
        <v>443345</v>
      </c>
      <c r="J19" s="43">
        <v>388486.5</v>
      </c>
      <c r="K19" s="21">
        <f t="shared" si="2"/>
        <v>87.62622788122117</v>
      </c>
      <c r="L19" s="118"/>
      <c r="M19" s="119"/>
      <c r="N19" s="44"/>
      <c r="O19" s="120"/>
      <c r="P19" s="120"/>
      <c r="Q19" s="21"/>
      <c r="R19" s="121"/>
      <c r="S19" s="121"/>
      <c r="T19" s="21"/>
      <c r="U19" s="23">
        <v>100</v>
      </c>
      <c r="V19" s="23">
        <v>0</v>
      </c>
      <c r="W19" s="21"/>
      <c r="X19" s="122"/>
      <c r="Y19" s="122"/>
      <c r="Z19" s="24"/>
    </row>
    <row r="20" spans="1:26" ht="25.5">
      <c r="A20" s="79"/>
      <c r="B20" s="101" t="s">
        <v>26</v>
      </c>
      <c r="C20" s="116">
        <v>3090511</v>
      </c>
      <c r="D20" s="116">
        <v>2785011.32</v>
      </c>
      <c r="E20" s="45">
        <f t="shared" si="0"/>
        <v>90.11491368255929</v>
      </c>
      <c r="F20" s="117">
        <v>3347484</v>
      </c>
      <c r="G20" s="117">
        <v>2465259.98</v>
      </c>
      <c r="H20" s="26">
        <f t="shared" si="1"/>
        <v>73.64516096268122</v>
      </c>
      <c r="I20" s="43">
        <v>610682</v>
      </c>
      <c r="J20" s="43">
        <v>487223.16</v>
      </c>
      <c r="K20" s="26">
        <f t="shared" si="2"/>
        <v>79.7834486688653</v>
      </c>
      <c r="L20" s="123"/>
      <c r="M20" s="106"/>
      <c r="N20" s="30"/>
      <c r="O20" s="27">
        <v>1470569</v>
      </c>
      <c r="P20" s="27">
        <v>1333039.26</v>
      </c>
      <c r="Q20" s="26">
        <f>P20/O20*100</f>
        <v>90.64785535394803</v>
      </c>
      <c r="R20" s="103"/>
      <c r="S20" s="103"/>
      <c r="T20" s="26"/>
      <c r="U20" s="27">
        <v>578499</v>
      </c>
      <c r="V20" s="27">
        <v>271860.03</v>
      </c>
      <c r="W20" s="26">
        <f aca="true" t="shared" si="5" ref="W20:W27">V20/U20*100</f>
        <v>46.99403629046896</v>
      </c>
      <c r="X20" s="27">
        <v>461710</v>
      </c>
      <c r="Y20" s="27">
        <v>353964.16</v>
      </c>
      <c r="Z20" s="28">
        <f aca="true" t="shared" si="6" ref="Z20:Z29">Y20/X20*100</f>
        <v>76.66374130947997</v>
      </c>
    </row>
    <row r="21" spans="1:26" ht="25.5">
      <c r="A21" s="79"/>
      <c r="B21" s="101" t="s">
        <v>27</v>
      </c>
      <c r="C21" s="116">
        <v>593318</v>
      </c>
      <c r="D21" s="116">
        <v>586165.73</v>
      </c>
      <c r="E21" s="45">
        <f t="shared" si="0"/>
        <v>98.79453008336169</v>
      </c>
      <c r="F21" s="117">
        <v>624881</v>
      </c>
      <c r="G21" s="117">
        <v>473110.17</v>
      </c>
      <c r="H21" s="26">
        <f t="shared" si="1"/>
        <v>75.71204277294396</v>
      </c>
      <c r="I21" s="43">
        <v>236083</v>
      </c>
      <c r="J21" s="43">
        <v>197789.63</v>
      </c>
      <c r="K21" s="26">
        <f t="shared" si="2"/>
        <v>83.7797003596193</v>
      </c>
      <c r="L21" s="123"/>
      <c r="M21" s="106"/>
      <c r="N21" s="30"/>
      <c r="O21" s="31"/>
      <c r="P21" s="31"/>
      <c r="Q21" s="26"/>
      <c r="R21" s="103"/>
      <c r="S21" s="103"/>
      <c r="T21" s="26"/>
      <c r="U21" s="27">
        <v>9380</v>
      </c>
      <c r="V21" s="27">
        <v>7659.09</v>
      </c>
      <c r="W21" s="26">
        <f t="shared" si="5"/>
        <v>81.65341151385928</v>
      </c>
      <c r="X21" s="27">
        <v>379418</v>
      </c>
      <c r="Y21" s="27">
        <v>267661.45</v>
      </c>
      <c r="Z21" s="28">
        <f t="shared" si="6"/>
        <v>70.54526933355825</v>
      </c>
    </row>
    <row r="22" spans="1:26" ht="25.5">
      <c r="A22" s="79"/>
      <c r="B22" s="101" t="s">
        <v>28</v>
      </c>
      <c r="C22" s="116">
        <v>1119192</v>
      </c>
      <c r="D22" s="116">
        <v>1281234.6</v>
      </c>
      <c r="E22" s="45">
        <f t="shared" si="0"/>
        <v>114.47853451418524</v>
      </c>
      <c r="F22" s="117">
        <v>1137284</v>
      </c>
      <c r="G22" s="117">
        <v>672593.27</v>
      </c>
      <c r="H22" s="26">
        <f t="shared" si="1"/>
        <v>59.14030884106345</v>
      </c>
      <c r="I22" s="43">
        <v>567673</v>
      </c>
      <c r="J22" s="43">
        <v>400538.42</v>
      </c>
      <c r="K22" s="26">
        <f t="shared" si="2"/>
        <v>70.55794797356928</v>
      </c>
      <c r="L22" s="123"/>
      <c r="M22" s="106"/>
      <c r="N22" s="30"/>
      <c r="O22" s="27"/>
      <c r="P22" s="27"/>
      <c r="Q22" s="26"/>
      <c r="R22" s="103"/>
      <c r="S22" s="103"/>
      <c r="T22" s="26"/>
      <c r="U22" s="27">
        <v>288332</v>
      </c>
      <c r="V22" s="27">
        <v>105695.36</v>
      </c>
      <c r="W22" s="26">
        <f t="shared" si="5"/>
        <v>36.65751980355979</v>
      </c>
      <c r="X22" s="27">
        <v>235641</v>
      </c>
      <c r="Y22" s="27">
        <v>134126.46</v>
      </c>
      <c r="Z22" s="28">
        <f t="shared" si="6"/>
        <v>56.91983143850179</v>
      </c>
    </row>
    <row r="23" spans="1:26" ht="27.75" customHeight="1">
      <c r="A23" s="79"/>
      <c r="B23" s="101" t="s">
        <v>29</v>
      </c>
      <c r="C23" s="116">
        <v>1531757</v>
      </c>
      <c r="D23" s="116">
        <v>1501390.58</v>
      </c>
      <c r="E23" s="45">
        <f t="shared" si="0"/>
        <v>98.01754325261776</v>
      </c>
      <c r="F23" s="117">
        <v>1991268</v>
      </c>
      <c r="G23" s="117">
        <v>1577333.65</v>
      </c>
      <c r="H23" s="26">
        <f t="shared" si="1"/>
        <v>79.2125243814494</v>
      </c>
      <c r="I23" s="43">
        <v>953613</v>
      </c>
      <c r="J23" s="43">
        <v>736812.05</v>
      </c>
      <c r="K23" s="26">
        <f t="shared" si="2"/>
        <v>77.26531098045014</v>
      </c>
      <c r="L23" s="123"/>
      <c r="M23" s="106"/>
      <c r="N23" s="30"/>
      <c r="O23" s="27"/>
      <c r="P23" s="27"/>
      <c r="Q23" s="26"/>
      <c r="R23" s="103"/>
      <c r="S23" s="103"/>
      <c r="T23" s="26"/>
      <c r="U23" s="27">
        <v>657840</v>
      </c>
      <c r="V23" s="27">
        <v>569885.95</v>
      </c>
      <c r="W23" s="26">
        <f t="shared" si="5"/>
        <v>86.62987200535083</v>
      </c>
      <c r="X23" s="27">
        <v>283665</v>
      </c>
      <c r="Y23" s="27">
        <v>215925.63</v>
      </c>
      <c r="Z23" s="28">
        <f t="shared" si="6"/>
        <v>76.1199407752102</v>
      </c>
    </row>
    <row r="24" spans="1:30" ht="25.5">
      <c r="A24" s="79"/>
      <c r="B24" s="101" t="s">
        <v>30</v>
      </c>
      <c r="C24" s="116">
        <v>1043735</v>
      </c>
      <c r="D24" s="116">
        <v>797747.67</v>
      </c>
      <c r="E24" s="45">
        <f t="shared" si="0"/>
        <v>76.43201291515567</v>
      </c>
      <c r="F24" s="117">
        <v>1288651</v>
      </c>
      <c r="G24" s="117">
        <v>822809.95</v>
      </c>
      <c r="H24" s="26">
        <f t="shared" si="1"/>
        <v>63.850487835728984</v>
      </c>
      <c r="I24" s="43">
        <v>551262</v>
      </c>
      <c r="J24" s="43">
        <v>398605.49</v>
      </c>
      <c r="K24" s="26">
        <f t="shared" si="2"/>
        <v>72.30781189343723</v>
      </c>
      <c r="L24" s="123"/>
      <c r="M24" s="106"/>
      <c r="N24" s="30"/>
      <c r="O24" s="31"/>
      <c r="P24" s="31"/>
      <c r="Q24" s="26"/>
      <c r="R24" s="103"/>
      <c r="S24" s="103"/>
      <c r="T24" s="26"/>
      <c r="U24" s="27">
        <v>227521</v>
      </c>
      <c r="V24" s="27">
        <v>204029.95</v>
      </c>
      <c r="W24" s="26">
        <f t="shared" si="5"/>
        <v>89.67521679317514</v>
      </c>
      <c r="X24" s="27">
        <v>279348</v>
      </c>
      <c r="Y24" s="27">
        <v>204265.8</v>
      </c>
      <c r="Z24" s="28">
        <f t="shared" si="6"/>
        <v>73.12234202500107</v>
      </c>
      <c r="AD24" s="46"/>
    </row>
    <row r="25" spans="1:26" ht="26.25" thickBot="1">
      <c r="A25" s="107"/>
      <c r="B25" s="108" t="s">
        <v>31</v>
      </c>
      <c r="C25" s="116">
        <v>8898227</v>
      </c>
      <c r="D25" s="116">
        <v>9321908.24</v>
      </c>
      <c r="E25" s="47">
        <f t="shared" si="0"/>
        <v>104.76141190823745</v>
      </c>
      <c r="F25" s="117">
        <v>12271797</v>
      </c>
      <c r="G25" s="117">
        <v>9066140.549999999</v>
      </c>
      <c r="H25" s="33">
        <f t="shared" si="1"/>
        <v>73.87785627483896</v>
      </c>
      <c r="I25" s="43">
        <v>1812950</v>
      </c>
      <c r="J25" s="43">
        <v>1240452.64</v>
      </c>
      <c r="K25" s="33">
        <f t="shared" si="2"/>
        <v>68.42177886869466</v>
      </c>
      <c r="L25" s="124"/>
      <c r="M25" s="110"/>
      <c r="N25" s="35"/>
      <c r="O25" s="36">
        <v>3019525</v>
      </c>
      <c r="P25" s="36">
        <v>2003019.09</v>
      </c>
      <c r="Q25" s="33">
        <f>P25/O25*100</f>
        <v>66.33556900505874</v>
      </c>
      <c r="R25" s="111"/>
      <c r="S25" s="111"/>
      <c r="T25" s="33"/>
      <c r="U25" s="36">
        <v>6910095</v>
      </c>
      <c r="V25" s="36">
        <v>5665026.02</v>
      </c>
      <c r="W25" s="33">
        <f t="shared" si="5"/>
        <v>81.98188331708897</v>
      </c>
      <c r="X25" s="36">
        <v>189401</v>
      </c>
      <c r="Y25" s="36">
        <v>119192.8</v>
      </c>
      <c r="Z25" s="37">
        <f t="shared" si="6"/>
        <v>62.93145231545768</v>
      </c>
    </row>
    <row r="26" spans="1:26" ht="37.5" customHeight="1" thickBot="1">
      <c r="A26" s="79"/>
      <c r="B26" s="113" t="s">
        <v>32</v>
      </c>
      <c r="C26" s="49">
        <f>SUM(C19:C25)</f>
        <v>17006302</v>
      </c>
      <c r="D26" s="49">
        <f>SUM(D19:D25)</f>
        <v>16716797.379999999</v>
      </c>
      <c r="E26" s="48">
        <f t="shared" si="0"/>
        <v>98.29766271350468</v>
      </c>
      <c r="F26" s="49">
        <f>SUM(F19:F25)</f>
        <v>21392560</v>
      </c>
      <c r="G26" s="39">
        <f>SUM(G19:G25)</f>
        <v>15465734.07</v>
      </c>
      <c r="H26" s="40">
        <f t="shared" si="1"/>
        <v>72.29491968235686</v>
      </c>
      <c r="I26" s="39">
        <f>SUM(I19:I25)</f>
        <v>5175608</v>
      </c>
      <c r="J26" s="39">
        <f>SUM(J19:J25)</f>
        <v>3849907.8899999997</v>
      </c>
      <c r="K26" s="40">
        <f t="shared" si="2"/>
        <v>74.38561595082162</v>
      </c>
      <c r="L26" s="115">
        <f>SUM(L19:L25)</f>
        <v>0</v>
      </c>
      <c r="M26" s="115">
        <f>SUM(M19:M25)</f>
        <v>0</v>
      </c>
      <c r="N26" s="41">
        <f>SUM(N19:N25)</f>
        <v>0</v>
      </c>
      <c r="O26" s="39">
        <f>SUM(O19:O25)</f>
        <v>4490094</v>
      </c>
      <c r="P26" s="39">
        <f>SUM(P19:P25)</f>
        <v>3336058.35</v>
      </c>
      <c r="Q26" s="40">
        <f>P26/O26*100</f>
        <v>74.29818507140385</v>
      </c>
      <c r="R26" s="115"/>
      <c r="S26" s="115"/>
      <c r="T26" s="40"/>
      <c r="U26" s="39">
        <f>SUM(U19:U25)</f>
        <v>8671767</v>
      </c>
      <c r="V26" s="39">
        <f>SUM(V19:V25)</f>
        <v>6824156.399999999</v>
      </c>
      <c r="W26" s="40">
        <f t="shared" si="5"/>
        <v>78.69395476146902</v>
      </c>
      <c r="X26" s="39">
        <f>SUM(X19:X25)</f>
        <v>1829183</v>
      </c>
      <c r="Y26" s="39">
        <f>SUM(Y19:Y25)</f>
        <v>1295136.3</v>
      </c>
      <c r="Z26" s="18">
        <f t="shared" si="6"/>
        <v>70.8040857585053</v>
      </c>
    </row>
    <row r="27" spans="1:26" ht="22.5" customHeight="1" thickBot="1">
      <c r="A27" s="79"/>
      <c r="B27" s="125" t="s">
        <v>33</v>
      </c>
      <c r="C27" s="49">
        <f>C10+C18+C26</f>
        <v>85459471</v>
      </c>
      <c r="D27" s="49">
        <f>D10+D18+D26</f>
        <v>87996562.69</v>
      </c>
      <c r="E27" s="38">
        <f t="shared" si="0"/>
        <v>102.9687659662672</v>
      </c>
      <c r="F27" s="49">
        <f>F10+F18+F26</f>
        <v>93702674</v>
      </c>
      <c r="G27" s="39">
        <f>G10+G18+G26</f>
        <v>64336492.74</v>
      </c>
      <c r="H27" s="50">
        <f t="shared" si="1"/>
        <v>68.66025268393088</v>
      </c>
      <c r="I27" s="39">
        <f>I10+I18+I26</f>
        <v>18185942</v>
      </c>
      <c r="J27" s="39">
        <f>J10+J18+J26</f>
        <v>12539027.77</v>
      </c>
      <c r="K27" s="50">
        <f t="shared" si="2"/>
        <v>68.9490144090419</v>
      </c>
      <c r="L27" s="39">
        <f>L10+L18+L26</f>
        <v>478985</v>
      </c>
      <c r="M27" s="39">
        <f>M10+M18+M26</f>
        <v>357142.69</v>
      </c>
      <c r="N27" s="51">
        <f>N10+N18+N26</f>
        <v>74.56239548211322</v>
      </c>
      <c r="O27" s="39">
        <f>O10+O18+O26</f>
        <v>27625386</v>
      </c>
      <c r="P27" s="39">
        <f>P10+P18+P26</f>
        <v>21330164.96</v>
      </c>
      <c r="Q27" s="50">
        <f>P27/O27*100</f>
        <v>77.21218794915661</v>
      </c>
      <c r="R27" s="39"/>
      <c r="S27" s="39"/>
      <c r="T27" s="52"/>
      <c r="U27" s="39">
        <f>U10+U18+U26</f>
        <v>36607679</v>
      </c>
      <c r="V27" s="39">
        <f>V10+V18+V26</f>
        <v>24228910.9</v>
      </c>
      <c r="W27" s="50">
        <f t="shared" si="5"/>
        <v>66.18532384967646</v>
      </c>
      <c r="X27" s="39">
        <f>X10+X18+X26</f>
        <v>5325594</v>
      </c>
      <c r="Y27" s="39">
        <f>Y10+Y18+Y26</f>
        <v>3799181.3600000003</v>
      </c>
      <c r="Z27" s="53">
        <f t="shared" si="6"/>
        <v>71.33817110354263</v>
      </c>
    </row>
    <row r="28" spans="1:26" ht="28.5" customHeight="1" thickBot="1">
      <c r="A28" s="54"/>
      <c r="B28" s="55" t="s">
        <v>34</v>
      </c>
      <c r="C28" s="130">
        <v>367194134</v>
      </c>
      <c r="D28" s="131">
        <v>343923377.65000004</v>
      </c>
      <c r="E28" s="56">
        <f t="shared" si="0"/>
        <v>93.66254681236276</v>
      </c>
      <c r="F28" s="57">
        <v>372908856</v>
      </c>
      <c r="G28" s="58">
        <v>307283258.11</v>
      </c>
      <c r="H28" s="50">
        <f t="shared" si="1"/>
        <v>82.40170571599404</v>
      </c>
      <c r="I28" s="59">
        <v>1755680</v>
      </c>
      <c r="J28" s="59">
        <v>1380719.62</v>
      </c>
      <c r="K28" s="50">
        <f t="shared" si="2"/>
        <v>78.6430112548984</v>
      </c>
      <c r="L28" s="60"/>
      <c r="M28" s="61"/>
      <c r="N28" s="62"/>
      <c r="O28" s="60">
        <v>108757557</v>
      </c>
      <c r="P28" s="61">
        <v>83737387.85</v>
      </c>
      <c r="Q28" s="50">
        <f>P28/O28*100</f>
        <v>76.99454654907336</v>
      </c>
      <c r="R28" s="60">
        <v>51480608</v>
      </c>
      <c r="S28" s="61">
        <v>42184666.27</v>
      </c>
      <c r="T28" s="50">
        <f>S28/R28*100</f>
        <v>81.94282839472294</v>
      </c>
      <c r="U28" s="60"/>
      <c r="V28" s="61"/>
      <c r="W28" s="50"/>
      <c r="X28" s="60">
        <v>9926308</v>
      </c>
      <c r="Y28" s="61">
        <v>8237771.349999999</v>
      </c>
      <c r="Z28" s="53">
        <f t="shared" si="6"/>
        <v>82.98927808808672</v>
      </c>
    </row>
    <row r="29" spans="1:26" ht="24.75" customHeight="1" thickBot="1">
      <c r="A29" s="107"/>
      <c r="B29" s="63" t="s">
        <v>35</v>
      </c>
      <c r="C29" s="64">
        <f>C27+C28</f>
        <v>452653605</v>
      </c>
      <c r="D29" s="65">
        <f>D27+D28</f>
        <v>431919940.34000003</v>
      </c>
      <c r="E29" s="38">
        <f t="shared" si="0"/>
        <v>95.41952954069592</v>
      </c>
      <c r="F29" s="64">
        <f>F27+F28</f>
        <v>466611530</v>
      </c>
      <c r="G29" s="65">
        <f>G27+G28</f>
        <v>371619750.85</v>
      </c>
      <c r="H29" s="40">
        <f t="shared" si="1"/>
        <v>79.64221348109423</v>
      </c>
      <c r="I29" s="64">
        <f>I27+I28</f>
        <v>19941622</v>
      </c>
      <c r="J29" s="64">
        <f>J27+J28</f>
        <v>13919747.39</v>
      </c>
      <c r="K29" s="40">
        <f t="shared" si="2"/>
        <v>69.8024834188513</v>
      </c>
      <c r="L29" s="65">
        <f>L27+L28</f>
        <v>478985</v>
      </c>
      <c r="M29" s="65">
        <f>M27+M28</f>
        <v>357142.69</v>
      </c>
      <c r="N29" s="11">
        <f>N27+N28</f>
        <v>74.56239548211322</v>
      </c>
      <c r="O29" s="65">
        <f>O27+O28</f>
        <v>136382943</v>
      </c>
      <c r="P29" s="65">
        <f>P27+P28</f>
        <v>105067552.81</v>
      </c>
      <c r="Q29" s="40">
        <f>P29/O29*100</f>
        <v>77.03863144381626</v>
      </c>
      <c r="R29" s="65">
        <f>R27+R28</f>
        <v>51480608</v>
      </c>
      <c r="S29" s="65">
        <f>S27+S28</f>
        <v>42184666.27</v>
      </c>
      <c r="T29" s="40">
        <f>S29/R29*100</f>
        <v>81.94282839472294</v>
      </c>
      <c r="U29" s="65">
        <f>U27+U28</f>
        <v>36607679</v>
      </c>
      <c r="V29" s="65">
        <f>V27+V28</f>
        <v>24228910.9</v>
      </c>
      <c r="W29" s="40">
        <f>V29/U29*100</f>
        <v>66.18532384967646</v>
      </c>
      <c r="X29" s="65">
        <f>X27+X28</f>
        <v>15251902</v>
      </c>
      <c r="Y29" s="65">
        <f>Y27+Y28</f>
        <v>12036952.709999999</v>
      </c>
      <c r="Z29" s="18">
        <f t="shared" si="6"/>
        <v>78.92099431270933</v>
      </c>
    </row>
    <row r="30" spans="9:25" ht="12.75">
      <c r="I30" s="126"/>
      <c r="J30" s="127"/>
      <c r="K30" s="126"/>
      <c r="L30" s="126"/>
      <c r="M30" s="126"/>
      <c r="N30" s="126"/>
      <c r="O30" s="126"/>
      <c r="P30" s="127"/>
      <c r="Q30" s="126"/>
      <c r="R30" s="126"/>
      <c r="S30" s="127"/>
      <c r="T30" s="126"/>
      <c r="U30" s="126"/>
      <c r="V30" s="126"/>
      <c r="W30" s="126"/>
      <c r="X30" s="126"/>
      <c r="Y30" s="127"/>
    </row>
    <row r="31" spans="2:8" ht="12.75">
      <c r="B31" s="128"/>
      <c r="C31" s="128"/>
      <c r="D31" s="128"/>
      <c r="F31" s="66"/>
      <c r="G31" s="66"/>
      <c r="H31" s="66"/>
    </row>
    <row r="32" spans="6:8" ht="12.75">
      <c r="F32" s="66"/>
      <c r="G32" s="129"/>
      <c r="H32" s="66"/>
    </row>
    <row r="33" spans="6:8" ht="12.75">
      <c r="F33" s="66"/>
      <c r="G33" s="66"/>
      <c r="H33" s="66"/>
    </row>
    <row r="37" spans="6:7" ht="12.75">
      <c r="F37" s="127"/>
      <c r="G37" s="127"/>
    </row>
    <row r="38" ht="12.75">
      <c r="F38" s="127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2017-07-17T08:34:24Z</dcterms:created>
  <dcterms:modified xsi:type="dcterms:W3CDTF">2017-07-17T08:36:18Z</dcterms:modified>
  <cp:category/>
  <cp:version/>
  <cp:contentType/>
  <cp:contentStatus/>
</cp:coreProperties>
</file>