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<sst xmlns="http://schemas.openxmlformats.org/spreadsheetml/2006/main" count="55" uniqueCount="36">
  <si>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15.08.2016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</si>
  <si>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</si>
  <si>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</si>
  <si>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</si>
  <si>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</si>
  <si>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</si>
  <si>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</si>
  <si>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</si>
  <si>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</si>
  <si>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</si>
  <si>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</si>
  <si>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січень-серпень</t>
  </si>
  <si>
    <t>виконання по доходах за 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</si>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</sst>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N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42597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22409837</v>
      </c>
      <c r="D10" s="40">
        <v>24982857.9</v>
      </c>
      <c r="E10" s="41">
        <f aca="true" t="shared" si="0" ref="E10:E29">D10/C10*100</f>
        <v>111.48165825570263</v>
      </c>
      <c r="F10" s="42">
        <v>21117191</v>
      </c>
      <c r="G10" s="42">
        <v>16267783.989999998</v>
      </c>
      <c r="H10" s="43">
        <f aca="true" t="shared" si="1" ref="H10:H29">G10/F10*100</f>
        <v>77.03573827598565</v>
      </c>
      <c r="I10" s="44">
        <v>3950428</v>
      </c>
      <c r="J10" s="44">
        <v>2412562.47</v>
      </c>
      <c r="K10" s="45">
        <f aca="true" t="shared" si="2" ref="K10:K29">J10/I10*100</f>
        <v>61.070913582022</v>
      </c>
      <c r="L10" s="46"/>
      <c r="M10" s="47"/>
      <c r="N10" s="48"/>
      <c r="O10" s="49">
        <v>7521423</v>
      </c>
      <c r="P10" s="49">
        <v>5798340.659999999</v>
      </c>
      <c r="Q10" s="50">
        <f aca="true" t="shared" si="3" ref="Q10:Q15">P10/O10*100</f>
        <v>77.09100605031786</v>
      </c>
      <c r="R10" s="51"/>
      <c r="S10" s="51"/>
      <c r="T10" s="45"/>
      <c r="U10" s="49">
        <v>8756340</v>
      </c>
      <c r="V10" s="49">
        <v>7254068.95</v>
      </c>
      <c r="W10" s="45">
        <f aca="true" t="shared" si="4" ref="W10:W18">V10/U10*100</f>
        <v>82.84361902347328</v>
      </c>
      <c r="X10" s="49"/>
      <c r="Y10" s="49"/>
      <c r="Z10" s="52"/>
    </row>
    <row r="11" spans="1:26" ht="39.75" customHeight="1">
      <c r="A11" s="18"/>
      <c r="B11" s="53" t="s">
        <v>17</v>
      </c>
      <c r="C11" s="54">
        <v>3521038</v>
      </c>
      <c r="D11" s="55">
        <v>4141809.37</v>
      </c>
      <c r="E11" s="56">
        <f t="shared" si="0"/>
        <v>117.63035133389643</v>
      </c>
      <c r="F11" s="57">
        <v>2897576</v>
      </c>
      <c r="G11" s="57">
        <v>2323816.66</v>
      </c>
      <c r="H11" s="58">
        <f t="shared" si="1"/>
        <v>80.19864396999424</v>
      </c>
      <c r="I11" s="59">
        <v>778566</v>
      </c>
      <c r="J11" s="59">
        <v>683662.86</v>
      </c>
      <c r="K11" s="58">
        <f t="shared" si="2"/>
        <v>87.81052088069605</v>
      </c>
      <c r="L11" s="60"/>
      <c r="M11" s="60"/>
      <c r="N11" s="58"/>
      <c r="O11" s="60">
        <v>1021391</v>
      </c>
      <c r="P11" s="60">
        <v>839328.28</v>
      </c>
      <c r="Q11" s="58">
        <f t="shared" si="3"/>
        <v>82.17502210221159</v>
      </c>
      <c r="R11" s="61"/>
      <c r="S11" s="61"/>
      <c r="T11" s="58"/>
      <c r="U11" s="60">
        <v>650496</v>
      </c>
      <c r="V11" s="60">
        <v>480114.3</v>
      </c>
      <c r="W11" s="58">
        <f t="shared" si="4"/>
        <v>73.80741772432114</v>
      </c>
      <c r="X11" s="60">
        <v>415319</v>
      </c>
      <c r="Y11" s="60">
        <v>306419.67</v>
      </c>
      <c r="Z11" s="62">
        <f>Y11/X11*100</f>
        <v>73.7793527384974</v>
      </c>
    </row>
    <row r="12" spans="1:26" ht="25.5">
      <c r="A12" s="18"/>
      <c r="B12" s="63" t="s">
        <v>18</v>
      </c>
      <c r="C12" s="54">
        <v>4156951</v>
      </c>
      <c r="D12" s="55">
        <v>4530397.53</v>
      </c>
      <c r="E12" s="64">
        <f t="shared" si="0"/>
        <v>108.98366446946332</v>
      </c>
      <c r="F12" s="57">
        <v>4170952</v>
      </c>
      <c r="G12" s="57">
        <v>3015188.58</v>
      </c>
      <c r="H12" s="65">
        <f t="shared" si="1"/>
        <v>72.2901769188425</v>
      </c>
      <c r="I12" s="59">
        <v>1017685</v>
      </c>
      <c r="J12" s="59">
        <v>783064.1</v>
      </c>
      <c r="K12" s="65">
        <f t="shared" si="2"/>
        <v>76.94562659369058</v>
      </c>
      <c r="L12" s="66"/>
      <c r="M12" s="66"/>
      <c r="N12" s="65"/>
      <c r="O12" s="67">
        <v>910976</v>
      </c>
      <c r="P12" s="67">
        <v>688070.72</v>
      </c>
      <c r="Q12" s="65">
        <f t="shared" si="3"/>
        <v>75.53115779120415</v>
      </c>
      <c r="R12" s="68"/>
      <c r="S12" s="68"/>
      <c r="T12" s="65"/>
      <c r="U12" s="67">
        <v>778008</v>
      </c>
      <c r="V12" s="67">
        <v>231772.1</v>
      </c>
      <c r="W12" s="65">
        <f t="shared" si="4"/>
        <v>29.79045202620025</v>
      </c>
      <c r="X12" s="67">
        <v>366383</v>
      </c>
      <c r="Y12" s="67">
        <v>262297.1</v>
      </c>
      <c r="Z12" s="69">
        <f>Y12/X12*100</f>
        <v>71.59095809576317</v>
      </c>
    </row>
    <row r="13" spans="1:26" ht="25.5">
      <c r="A13" s="18"/>
      <c r="B13" s="63" t="s">
        <v>19</v>
      </c>
      <c r="C13" s="54">
        <v>8170730</v>
      </c>
      <c r="D13" s="55">
        <v>8640990.04</v>
      </c>
      <c r="E13" s="64">
        <f t="shared" si="0"/>
        <v>105.75542258770024</v>
      </c>
      <c r="F13" s="57">
        <v>7794661</v>
      </c>
      <c r="G13" s="57">
        <v>6955613.199999999</v>
      </c>
      <c r="H13" s="65">
        <f t="shared" si="1"/>
        <v>89.23560883532971</v>
      </c>
      <c r="I13" s="59">
        <v>1734232</v>
      </c>
      <c r="J13" s="59">
        <v>1606857.56</v>
      </c>
      <c r="K13" s="65">
        <f t="shared" si="2"/>
        <v>92.65528256888352</v>
      </c>
      <c r="L13" s="70"/>
      <c r="M13" s="70"/>
      <c r="N13" s="65"/>
      <c r="O13" s="67">
        <v>1890452</v>
      </c>
      <c r="P13" s="67">
        <v>1559496.25</v>
      </c>
      <c r="Q13" s="65">
        <f t="shared" si="3"/>
        <v>82.49330054399688</v>
      </c>
      <c r="R13" s="68"/>
      <c r="S13" s="68"/>
      <c r="T13" s="65"/>
      <c r="U13" s="67">
        <v>3851753</v>
      </c>
      <c r="V13" s="67">
        <v>3494338.84</v>
      </c>
      <c r="W13" s="65">
        <f t="shared" si="4"/>
        <v>90.7207404005397</v>
      </c>
      <c r="X13" s="67"/>
      <c r="Y13" s="67"/>
      <c r="Z13" s="69"/>
    </row>
    <row r="14" spans="1:26" ht="25.5">
      <c r="A14" s="18"/>
      <c r="B14" s="63" t="s">
        <v>20</v>
      </c>
      <c r="C14" s="54">
        <v>5106118</v>
      </c>
      <c r="D14" s="55">
        <v>5720349.07</v>
      </c>
      <c r="E14" s="64">
        <f t="shared" si="0"/>
        <v>112.02931600875657</v>
      </c>
      <c r="F14" s="57">
        <v>5905958</v>
      </c>
      <c r="G14" s="57">
        <v>3879600.47</v>
      </c>
      <c r="H14" s="65">
        <f t="shared" si="1"/>
        <v>65.68960480247236</v>
      </c>
      <c r="I14" s="59">
        <v>1053881</v>
      </c>
      <c r="J14" s="59">
        <v>802488.73</v>
      </c>
      <c r="K14" s="65">
        <f t="shared" si="2"/>
        <v>76.14604779856549</v>
      </c>
      <c r="L14" s="67">
        <v>327178</v>
      </c>
      <c r="M14" s="67">
        <v>227161.26</v>
      </c>
      <c r="N14" s="65">
        <f>M14/L14*100</f>
        <v>69.43048126707787</v>
      </c>
      <c r="O14" s="67">
        <v>2075253</v>
      </c>
      <c r="P14" s="67">
        <v>1619672.89</v>
      </c>
      <c r="Q14" s="65">
        <f t="shared" si="3"/>
        <v>78.04700872616495</v>
      </c>
      <c r="R14" s="68"/>
      <c r="S14" s="68"/>
      <c r="T14" s="65"/>
      <c r="U14" s="67">
        <v>931300</v>
      </c>
      <c r="V14" s="67">
        <v>338847.06</v>
      </c>
      <c r="W14" s="65">
        <f t="shared" si="4"/>
        <v>36.38430795661978</v>
      </c>
      <c r="X14" s="67">
        <v>522684</v>
      </c>
      <c r="Y14" s="67">
        <v>366501.21</v>
      </c>
      <c r="Z14" s="69">
        <f>Y14/X14*100</f>
        <v>70.11907959685011</v>
      </c>
    </row>
    <row r="15" spans="1:26" ht="25.5">
      <c r="A15" s="18"/>
      <c r="B15" s="63" t="s">
        <v>21</v>
      </c>
      <c r="C15" s="54">
        <v>1686688</v>
      </c>
      <c r="D15" s="55">
        <v>1552018.37</v>
      </c>
      <c r="E15" s="64">
        <f t="shared" si="0"/>
        <v>92.015735571724</v>
      </c>
      <c r="F15" s="57">
        <v>1700172</v>
      </c>
      <c r="G15" s="57">
        <v>1398319.89</v>
      </c>
      <c r="H15" s="65">
        <f t="shared" si="1"/>
        <v>82.24578983773407</v>
      </c>
      <c r="I15" s="59">
        <v>232921</v>
      </c>
      <c r="J15" s="59">
        <v>213587.87</v>
      </c>
      <c r="K15" s="65">
        <f t="shared" si="2"/>
        <v>91.69970505021016</v>
      </c>
      <c r="L15" s="71"/>
      <c r="M15" s="72"/>
      <c r="N15" s="73"/>
      <c r="O15" s="67">
        <v>535036</v>
      </c>
      <c r="P15" s="67">
        <v>307818.71</v>
      </c>
      <c r="Q15" s="65">
        <f t="shared" si="3"/>
        <v>57.53233614186709</v>
      </c>
      <c r="R15" s="68"/>
      <c r="S15" s="68"/>
      <c r="T15" s="65"/>
      <c r="U15" s="67">
        <v>245534</v>
      </c>
      <c r="V15" s="67">
        <v>242136.11</v>
      </c>
      <c r="W15" s="65">
        <f t="shared" si="4"/>
        <v>98.61612241074556</v>
      </c>
      <c r="X15" s="67">
        <v>180931</v>
      </c>
      <c r="Y15" s="67">
        <v>131411.53</v>
      </c>
      <c r="Z15" s="69">
        <f>Y15/X15*100</f>
        <v>72.63074321150052</v>
      </c>
    </row>
    <row r="16" spans="1:26" ht="25.5">
      <c r="A16" s="18"/>
      <c r="B16" s="63" t="s">
        <v>22</v>
      </c>
      <c r="C16" s="54">
        <v>1788966</v>
      </c>
      <c r="D16" s="55">
        <v>2057587.85</v>
      </c>
      <c r="E16" s="64">
        <f t="shared" si="0"/>
        <v>115.01548100970058</v>
      </c>
      <c r="F16" s="57">
        <v>2497246</v>
      </c>
      <c r="G16" s="57">
        <v>1861800.85</v>
      </c>
      <c r="H16" s="65">
        <f t="shared" si="1"/>
        <v>74.55416286581298</v>
      </c>
      <c r="I16" s="59">
        <v>601650</v>
      </c>
      <c r="J16" s="59">
        <v>453377.28</v>
      </c>
      <c r="K16" s="65">
        <f t="shared" si="2"/>
        <v>75.35565195711793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873115</v>
      </c>
      <c r="V16" s="67">
        <v>469325.74</v>
      </c>
      <c r="W16" s="65">
        <f t="shared" si="4"/>
        <v>53.7530268063199</v>
      </c>
      <c r="X16" s="67">
        <v>158304</v>
      </c>
      <c r="Y16" s="67">
        <v>85364.93</v>
      </c>
      <c r="Z16" s="69">
        <f>Y16/X16*100</f>
        <v>53.92468288861936</v>
      </c>
    </row>
    <row r="17" spans="1:26" ht="26.25" thickBot="1">
      <c r="A17" s="76"/>
      <c r="B17" s="77" t="s">
        <v>23</v>
      </c>
      <c r="C17" s="54">
        <v>14704969</v>
      </c>
      <c r="D17" s="55">
        <v>14783746.26</v>
      </c>
      <c r="E17" s="78">
        <f t="shared" si="0"/>
        <v>100.53571864041331</v>
      </c>
      <c r="F17" s="57">
        <v>14562982</v>
      </c>
      <c r="G17" s="57">
        <v>8375130.860000001</v>
      </c>
      <c r="H17" s="79">
        <f t="shared" si="1"/>
        <v>57.50972472533442</v>
      </c>
      <c r="I17" s="80">
        <v>2497720</v>
      </c>
      <c r="J17" s="80">
        <v>1268497.41</v>
      </c>
      <c r="K17" s="79">
        <f t="shared" si="2"/>
        <v>50.7862134266451</v>
      </c>
      <c r="L17" s="81"/>
      <c r="M17" s="82"/>
      <c r="N17" s="83"/>
      <c r="O17" s="84">
        <v>4129142</v>
      </c>
      <c r="P17" s="84">
        <v>3003445.78</v>
      </c>
      <c r="Q17" s="79">
        <f>P17/O17*100</f>
        <v>72.73776925085163</v>
      </c>
      <c r="R17" s="85"/>
      <c r="S17" s="85"/>
      <c r="T17" s="79"/>
      <c r="U17" s="84">
        <v>6110950</v>
      </c>
      <c r="V17" s="84">
        <v>2893004.77</v>
      </c>
      <c r="W17" s="79">
        <f t="shared" si="4"/>
        <v>47.341326144052886</v>
      </c>
      <c r="X17" s="84">
        <v>1245753</v>
      </c>
      <c r="Y17" s="84">
        <v>714225.48</v>
      </c>
      <c r="Z17" s="86">
        <f>Y17/X17*100</f>
        <v>57.33283243146916</v>
      </c>
    </row>
    <row r="18" spans="1:26" ht="26.25" thickBot="1">
      <c r="A18" s="87"/>
      <c r="B18" s="88" t="s">
        <v>24</v>
      </c>
      <c r="C18" s="89">
        <f>SUM(C11:C17)</f>
        <v>39135460</v>
      </c>
      <c r="D18" s="90">
        <f>SUM(D11:D17)</f>
        <v>41426898.49</v>
      </c>
      <c r="E18" s="91">
        <f t="shared" si="0"/>
        <v>105.85514643241704</v>
      </c>
      <c r="F18" s="92">
        <f>SUM(F11:F17)</f>
        <v>39529547</v>
      </c>
      <c r="G18" s="92">
        <f>SUM(G11:G17)</f>
        <v>27809470.510000005</v>
      </c>
      <c r="H18" s="93">
        <f t="shared" si="1"/>
        <v>70.35109840747734</v>
      </c>
      <c r="I18" s="92">
        <f>SUM(I11:I17)</f>
        <v>7916655</v>
      </c>
      <c r="J18" s="92">
        <f>SUM(J11:J17)</f>
        <v>5811535.8100000005</v>
      </c>
      <c r="K18" s="93">
        <f t="shared" si="2"/>
        <v>73.40898157113074</v>
      </c>
      <c r="L18" s="94">
        <f>SUM(L11:L17)</f>
        <v>327178</v>
      </c>
      <c r="M18" s="92">
        <f>SUM(M11:M17)</f>
        <v>227161.26</v>
      </c>
      <c r="N18" s="93">
        <f>M18/L18*100</f>
        <v>69.43048126707787</v>
      </c>
      <c r="O18" s="92">
        <f>SUM(O11:O17)</f>
        <v>10562250</v>
      </c>
      <c r="P18" s="92">
        <f>SUM(P11:P17)</f>
        <v>8017832.629999999</v>
      </c>
      <c r="Q18" s="93">
        <f>P18/O18*100</f>
        <v>75.91027129636203</v>
      </c>
      <c r="R18" s="95">
        <f>SUM(R11:R17)</f>
        <v>0</v>
      </c>
      <c r="S18" s="95">
        <f>SUM(S11:S17)</f>
        <v>0</v>
      </c>
      <c r="T18" s="93"/>
      <c r="U18" s="92">
        <f>SUM(U11:U17)</f>
        <v>13441156</v>
      </c>
      <c r="V18" s="92">
        <f>SUM(V11:V17)</f>
        <v>8149538.92</v>
      </c>
      <c r="W18" s="93">
        <f t="shared" si="4"/>
        <v>60.63123528958372</v>
      </c>
      <c r="X18" s="92">
        <f>SUM(X11:X17)</f>
        <v>2889374</v>
      </c>
      <c r="Y18" s="92">
        <f>SUM(Y11:Y17)</f>
        <v>1866219.92</v>
      </c>
      <c r="Z18" s="52">
        <f>Y18/X18*100</f>
        <v>64.5890743115983</v>
      </c>
    </row>
    <row r="19" spans="1:26" ht="25.5">
      <c r="A19" s="18"/>
      <c r="B19" s="53" t="s">
        <v>25</v>
      </c>
      <c r="C19" s="96">
        <v>854115</v>
      </c>
      <c r="D19" s="97">
        <v>875270.26</v>
      </c>
      <c r="E19" s="98">
        <f t="shared" si="0"/>
        <v>102.47686318587074</v>
      </c>
      <c r="F19" s="99">
        <v>878971</v>
      </c>
      <c r="G19" s="99">
        <v>829450.18</v>
      </c>
      <c r="H19" s="58">
        <f t="shared" si="1"/>
        <v>94.3660462063026</v>
      </c>
      <c r="I19" s="100">
        <v>378871</v>
      </c>
      <c r="J19" s="100">
        <v>329450.18</v>
      </c>
      <c r="K19" s="58">
        <f t="shared" si="2"/>
        <v>86.95576594672065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26</v>
      </c>
      <c r="C20" s="96">
        <v>1530228</v>
      </c>
      <c r="D20" s="97">
        <v>1510158.34</v>
      </c>
      <c r="E20" s="107">
        <f t="shared" si="0"/>
        <v>98.68845296256507</v>
      </c>
      <c r="F20" s="99">
        <v>1551446</v>
      </c>
      <c r="G20" s="99">
        <v>1138250.74</v>
      </c>
      <c r="H20" s="65">
        <f t="shared" si="1"/>
        <v>73.36708722056714</v>
      </c>
      <c r="I20" s="100">
        <v>462883</v>
      </c>
      <c r="J20" s="100">
        <v>373090.01</v>
      </c>
      <c r="K20" s="65">
        <f t="shared" si="2"/>
        <v>80.60136362752574</v>
      </c>
      <c r="L20" s="108"/>
      <c r="M20" s="72"/>
      <c r="N20" s="74"/>
      <c r="O20" s="67">
        <v>735174</v>
      </c>
      <c r="P20" s="67">
        <v>507048.71</v>
      </c>
      <c r="Q20" s="65">
        <f>P20/O20*100</f>
        <v>68.96989148147242</v>
      </c>
      <c r="R20" s="68"/>
      <c r="S20" s="68"/>
      <c r="T20" s="65"/>
      <c r="U20" s="67">
        <v>36500</v>
      </c>
      <c r="V20" s="67">
        <v>32161.23</v>
      </c>
      <c r="W20" s="65">
        <f aca="true" t="shared" si="5" ref="W20:W27">V20/U20*100</f>
        <v>88.11295890410959</v>
      </c>
      <c r="X20" s="67">
        <v>290718</v>
      </c>
      <c r="Y20" s="67">
        <v>204095.37</v>
      </c>
      <c r="Z20" s="69">
        <f aca="true" t="shared" si="6" ref="Z20:Z29">Y20/X20*100</f>
        <v>70.20389862340825</v>
      </c>
    </row>
    <row r="21" spans="1:26" ht="25.5">
      <c r="A21" s="18"/>
      <c r="B21" s="63" t="s">
        <v>27</v>
      </c>
      <c r="C21" s="96">
        <v>547195</v>
      </c>
      <c r="D21" s="97">
        <v>515026.69</v>
      </c>
      <c r="E21" s="107">
        <f t="shared" si="0"/>
        <v>94.12123466040443</v>
      </c>
      <c r="F21" s="99">
        <v>654605</v>
      </c>
      <c r="G21" s="99">
        <v>429426.19</v>
      </c>
      <c r="H21" s="65">
        <f t="shared" si="1"/>
        <v>65.6008111762055</v>
      </c>
      <c r="I21" s="100">
        <v>301580</v>
      </c>
      <c r="J21" s="100">
        <v>236149.67</v>
      </c>
      <c r="K21" s="65">
        <f t="shared" si="2"/>
        <v>78.30415478480006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17850</v>
      </c>
      <c r="V21" s="67">
        <v>15881.9</v>
      </c>
      <c r="W21" s="65">
        <f t="shared" si="5"/>
        <v>88.97422969187674</v>
      </c>
      <c r="X21" s="67">
        <v>335175</v>
      </c>
      <c r="Y21" s="67">
        <v>177394.62</v>
      </c>
      <c r="Z21" s="69">
        <f t="shared" si="6"/>
        <v>52.92597001566346</v>
      </c>
    </row>
    <row r="22" spans="1:26" ht="25.5">
      <c r="A22" s="18"/>
      <c r="B22" s="63" t="s">
        <v>28</v>
      </c>
      <c r="C22" s="96">
        <v>952343</v>
      </c>
      <c r="D22" s="97">
        <v>981206.42</v>
      </c>
      <c r="E22" s="107">
        <f t="shared" si="0"/>
        <v>103.0307798765781</v>
      </c>
      <c r="F22" s="99">
        <v>1084998</v>
      </c>
      <c r="G22" s="99">
        <v>644326.88</v>
      </c>
      <c r="H22" s="65">
        <f t="shared" si="1"/>
        <v>59.385075364194215</v>
      </c>
      <c r="I22" s="100">
        <v>489684</v>
      </c>
      <c r="J22" s="100">
        <v>393176.66</v>
      </c>
      <c r="K22" s="65">
        <f t="shared" si="2"/>
        <v>80.29191478586189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388007</v>
      </c>
      <c r="V22" s="67">
        <v>92758.26</v>
      </c>
      <c r="W22" s="65">
        <f t="shared" si="5"/>
        <v>23.90633674134745</v>
      </c>
      <c r="X22" s="67">
        <v>185807</v>
      </c>
      <c r="Y22" s="67">
        <v>141445.28</v>
      </c>
      <c r="Z22" s="69">
        <f t="shared" si="6"/>
        <v>76.12483921488426</v>
      </c>
    </row>
    <row r="23" spans="1:26" ht="27.75" customHeight="1">
      <c r="A23" s="18"/>
      <c r="B23" s="63" t="s">
        <v>29</v>
      </c>
      <c r="C23" s="96">
        <v>1010435</v>
      </c>
      <c r="D23" s="97">
        <v>1101782.65</v>
      </c>
      <c r="E23" s="107">
        <f t="shared" si="0"/>
        <v>109.040428132438</v>
      </c>
      <c r="F23" s="99">
        <v>1247272</v>
      </c>
      <c r="G23" s="99">
        <v>932973.62</v>
      </c>
      <c r="H23" s="65">
        <f t="shared" si="1"/>
        <v>74.8011355983298</v>
      </c>
      <c r="I23" s="100">
        <v>694079</v>
      </c>
      <c r="J23" s="100">
        <v>507770.68</v>
      </c>
      <c r="K23" s="65">
        <f t="shared" si="2"/>
        <v>73.15747631033355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328421</v>
      </c>
      <c r="V23" s="67">
        <v>249460.49</v>
      </c>
      <c r="W23" s="65">
        <f t="shared" si="5"/>
        <v>75.95753316627135</v>
      </c>
      <c r="X23" s="67">
        <v>178772</v>
      </c>
      <c r="Y23" s="67">
        <v>139402.45</v>
      </c>
      <c r="Z23" s="69">
        <f t="shared" si="6"/>
        <v>77.97778734924933</v>
      </c>
    </row>
    <row r="24" spans="1:30" ht="25.5">
      <c r="A24" s="18"/>
      <c r="B24" s="63" t="s">
        <v>30</v>
      </c>
      <c r="C24" s="96">
        <v>1163488</v>
      </c>
      <c r="D24" s="97">
        <v>1197068.36</v>
      </c>
      <c r="E24" s="107">
        <f t="shared" si="0"/>
        <v>102.88618017547238</v>
      </c>
      <c r="F24" s="99">
        <v>1329271</v>
      </c>
      <c r="G24" s="99">
        <v>1171068.51</v>
      </c>
      <c r="H24" s="65">
        <f t="shared" si="1"/>
        <v>88.0985525148747</v>
      </c>
      <c r="I24" s="100">
        <v>478150</v>
      </c>
      <c r="J24" s="100">
        <v>429794.3</v>
      </c>
      <c r="K24" s="65">
        <f t="shared" si="2"/>
        <v>89.88691833106766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117138</v>
      </c>
      <c r="V24" s="67">
        <v>33138</v>
      </c>
      <c r="W24" s="65">
        <f t="shared" si="5"/>
        <v>28.289709573323773</v>
      </c>
      <c r="X24" s="67">
        <v>207516</v>
      </c>
      <c r="Y24" s="67">
        <v>188091.21</v>
      </c>
      <c r="Z24" s="69">
        <f t="shared" si="6"/>
        <v>90.63937720464928</v>
      </c>
      <c r="AD24" s="109"/>
    </row>
    <row r="25" spans="1:26" ht="26.25" thickBot="1">
      <c r="A25" s="76"/>
      <c r="B25" s="77" t="s">
        <v>31</v>
      </c>
      <c r="C25" s="96">
        <v>8125108</v>
      </c>
      <c r="D25" s="97">
        <v>9567079.49</v>
      </c>
      <c r="E25" s="110">
        <f t="shared" si="0"/>
        <v>117.74710551539746</v>
      </c>
      <c r="F25" s="99">
        <v>10444667</v>
      </c>
      <c r="G25" s="99">
        <v>6923143.28</v>
      </c>
      <c r="H25" s="79">
        <f t="shared" si="1"/>
        <v>66.2840019696176</v>
      </c>
      <c r="I25" s="100">
        <v>1532680</v>
      </c>
      <c r="J25" s="100">
        <v>983406.45</v>
      </c>
      <c r="K25" s="79">
        <f t="shared" si="2"/>
        <v>64.16254208314847</v>
      </c>
      <c r="L25" s="111"/>
      <c r="M25" s="82"/>
      <c r="N25" s="83"/>
      <c r="O25" s="84">
        <v>3199048</v>
      </c>
      <c r="P25" s="84">
        <v>1525920.22</v>
      </c>
      <c r="Q25" s="79">
        <f>P25/O25*100</f>
        <v>47.6991973862224</v>
      </c>
      <c r="R25" s="85"/>
      <c r="S25" s="85"/>
      <c r="T25" s="79"/>
      <c r="U25" s="84">
        <v>5388480</v>
      </c>
      <c r="V25" s="84">
        <v>4163282.18</v>
      </c>
      <c r="W25" s="79">
        <f t="shared" si="5"/>
        <v>77.26264512441357</v>
      </c>
      <c r="X25" s="84">
        <v>145399</v>
      </c>
      <c r="Y25" s="84">
        <v>86474.43</v>
      </c>
      <c r="Z25" s="86">
        <f t="shared" si="6"/>
        <v>59.47388221377038</v>
      </c>
    </row>
    <row r="26" spans="1:26" ht="37.5" customHeight="1" thickBot="1">
      <c r="A26" s="18"/>
      <c r="B26" s="88" t="s">
        <v>32</v>
      </c>
      <c r="C26" s="89">
        <f>SUM(C19:C25)</f>
        <v>14182912</v>
      </c>
      <c r="D26" s="92">
        <f>SUM(D19:D25)</f>
        <v>15747592.21</v>
      </c>
      <c r="E26" s="112">
        <f t="shared" si="0"/>
        <v>111.03215059079548</v>
      </c>
      <c r="F26" s="89">
        <f>SUM(F19:F25)</f>
        <v>17191230</v>
      </c>
      <c r="G26" s="92">
        <f>SUM(G19:G25)</f>
        <v>12068639.4</v>
      </c>
      <c r="H26" s="93">
        <f t="shared" si="1"/>
        <v>70.20230315108343</v>
      </c>
      <c r="I26" s="92">
        <f>SUM(I19:I25)</f>
        <v>4337927</v>
      </c>
      <c r="J26" s="92">
        <f>SUM(J19:J25)</f>
        <v>3252837.95</v>
      </c>
      <c r="K26" s="93">
        <f t="shared" si="2"/>
        <v>74.98600022545331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3934222</v>
      </c>
      <c r="P26" s="92">
        <f>SUM(P19:P25)</f>
        <v>2032968.93</v>
      </c>
      <c r="Q26" s="93">
        <f>P26/O26*100</f>
        <v>51.67397594746814</v>
      </c>
      <c r="R26" s="95"/>
      <c r="S26" s="95"/>
      <c r="T26" s="93"/>
      <c r="U26" s="92">
        <f>SUM(U19:U25)</f>
        <v>6276496</v>
      </c>
      <c r="V26" s="92">
        <f>SUM(V19:V25)</f>
        <v>4586682.0600000005</v>
      </c>
      <c r="W26" s="93">
        <f t="shared" si="5"/>
        <v>73.07711277120228</v>
      </c>
      <c r="X26" s="92">
        <f>SUM(X19:X25)</f>
        <v>1343387</v>
      </c>
      <c r="Y26" s="92">
        <f>SUM(Y19:Y25)</f>
        <v>936903.3599999999</v>
      </c>
      <c r="Z26" s="52">
        <f t="shared" si="6"/>
        <v>69.74188078342279</v>
      </c>
    </row>
    <row r="27" spans="1:26" ht="22.5" customHeight="1" thickBot="1">
      <c r="A27" s="18"/>
      <c r="B27" s="113" t="s">
        <v>33</v>
      </c>
      <c r="C27" s="89">
        <f>C10+C18+C26</f>
        <v>75728209</v>
      </c>
      <c r="D27" s="92">
        <f>D10+D18+D26</f>
        <v>82157348.6</v>
      </c>
      <c r="E27" s="91">
        <f t="shared" si="0"/>
        <v>108.48975525091316</v>
      </c>
      <c r="F27" s="89">
        <f>F10+F18+F26</f>
        <v>77837968</v>
      </c>
      <c r="G27" s="92">
        <f>G10+G18+G26</f>
        <v>56145893.9</v>
      </c>
      <c r="H27" s="114">
        <f t="shared" si="1"/>
        <v>72.1317569595342</v>
      </c>
      <c r="I27" s="92">
        <f>I10+I18+I26</f>
        <v>16205010</v>
      </c>
      <c r="J27" s="92">
        <f>J10+J18+J26</f>
        <v>11476936.23</v>
      </c>
      <c r="K27" s="114">
        <f t="shared" si="2"/>
        <v>70.82338258353435</v>
      </c>
      <c r="L27" s="92">
        <f>L10+L18+L26</f>
        <v>327178</v>
      </c>
      <c r="M27" s="92">
        <f>M10+M18+M26</f>
        <v>227161.26</v>
      </c>
      <c r="N27" s="115">
        <f>N10+N18+N26</f>
        <v>69.43048126707787</v>
      </c>
      <c r="O27" s="92">
        <f>O10+O18+O26</f>
        <v>22017895</v>
      </c>
      <c r="P27" s="92">
        <f>P10+P18+P26</f>
        <v>15849142.219999999</v>
      </c>
      <c r="Q27" s="114">
        <f>P27/O27*100</f>
        <v>71.98300391567858</v>
      </c>
      <c r="R27" s="92"/>
      <c r="S27" s="92"/>
      <c r="T27" s="116"/>
      <c r="U27" s="92">
        <f>U10+U18+U26</f>
        <v>28473992</v>
      </c>
      <c r="V27" s="92">
        <f>V10+V18+V26</f>
        <v>19990289.93</v>
      </c>
      <c r="W27" s="114">
        <f t="shared" si="5"/>
        <v>70.20543494568658</v>
      </c>
      <c r="X27" s="92">
        <f>X10+X18+X26</f>
        <v>4232761</v>
      </c>
      <c r="Y27" s="92">
        <f>Y10+Y18+Y26</f>
        <v>2803123.28</v>
      </c>
      <c r="Z27" s="117">
        <f t="shared" si="6"/>
        <v>66.22446389011806</v>
      </c>
    </row>
    <row r="28" spans="1:26" ht="28.5" customHeight="1" thickBot="1">
      <c r="A28" s="118"/>
      <c r="B28" s="119" t="s">
        <v>34</v>
      </c>
      <c r="C28" s="120">
        <v>272590394</v>
      </c>
      <c r="D28" s="121">
        <v>278565841.87</v>
      </c>
      <c r="E28" s="122">
        <f t="shared" si="0"/>
        <v>102.19209774134595</v>
      </c>
      <c r="F28" s="123">
        <v>272003335</v>
      </c>
      <c r="G28" s="124">
        <v>246901714.79000002</v>
      </c>
      <c r="H28" s="114">
        <f t="shared" si="1"/>
        <v>90.77157630806255</v>
      </c>
      <c r="I28" s="125">
        <v>1542960</v>
      </c>
      <c r="J28" s="125">
        <v>1141724.67</v>
      </c>
      <c r="K28" s="114">
        <f t="shared" si="2"/>
        <v>73.9957400062218</v>
      </c>
      <c r="L28" s="126"/>
      <c r="M28" s="127"/>
      <c r="N28" s="128"/>
      <c r="O28" s="126">
        <v>65797564</v>
      </c>
      <c r="P28" s="127">
        <v>55199328.900000006</v>
      </c>
      <c r="Q28" s="114">
        <f>P28/O28*100</f>
        <v>83.89266341228074</v>
      </c>
      <c r="R28" s="126">
        <v>39927100</v>
      </c>
      <c r="S28" s="127">
        <v>35033797.15999999</v>
      </c>
      <c r="T28" s="114">
        <f>S28/R28*100</f>
        <v>87.74440708190674</v>
      </c>
      <c r="U28" s="126"/>
      <c r="V28" s="127"/>
      <c r="W28" s="114"/>
      <c r="X28" s="126">
        <v>8025599</v>
      </c>
      <c r="Y28" s="127">
        <v>6597203.15</v>
      </c>
      <c r="Z28" s="117">
        <f t="shared" si="6"/>
        <v>82.20200323988279</v>
      </c>
    </row>
    <row r="29" spans="1:26" ht="24.75" customHeight="1" thickBot="1">
      <c r="A29" s="76"/>
      <c r="B29" s="129" t="s">
        <v>35</v>
      </c>
      <c r="C29" s="130">
        <f>C27+C28</f>
        <v>348318603</v>
      </c>
      <c r="D29" s="131">
        <f>D27+D28</f>
        <v>360723190.47</v>
      </c>
      <c r="E29" s="91">
        <f t="shared" si="0"/>
        <v>103.56127618885749</v>
      </c>
      <c r="F29" s="130">
        <f>F27+F28</f>
        <v>349841303</v>
      </c>
      <c r="G29" s="131">
        <f>G27+G28</f>
        <v>303047608.69</v>
      </c>
      <c r="H29" s="93">
        <f t="shared" si="1"/>
        <v>86.62430824813157</v>
      </c>
      <c r="I29" s="130">
        <f>I27+I28</f>
        <v>17747970</v>
      </c>
      <c r="J29" s="130">
        <f>J27+J28</f>
        <v>12618660.9</v>
      </c>
      <c r="K29" s="93">
        <f t="shared" si="2"/>
        <v>71.0991786666306</v>
      </c>
      <c r="L29" s="131">
        <f>L27+L28</f>
        <v>327178</v>
      </c>
      <c r="M29" s="131">
        <f>M27+M28</f>
        <v>227161.26</v>
      </c>
      <c r="N29" s="45">
        <f>N27+N28</f>
        <v>69.43048126707787</v>
      </c>
      <c r="O29" s="131">
        <f>O27+O28</f>
        <v>87815459</v>
      </c>
      <c r="P29" s="131">
        <f>P27+P28</f>
        <v>71048471.12</v>
      </c>
      <c r="Q29" s="93">
        <f>P29/O29*100</f>
        <v>80.90656466306235</v>
      </c>
      <c r="R29" s="131">
        <f>R27+R28</f>
        <v>39927100</v>
      </c>
      <c r="S29" s="131">
        <f>S27+S28</f>
        <v>35033797.15999999</v>
      </c>
      <c r="T29" s="93">
        <f>S29/R29*100</f>
        <v>87.74440708190674</v>
      </c>
      <c r="U29" s="131">
        <f>U27+U28</f>
        <v>28473992</v>
      </c>
      <c r="V29" s="131">
        <f>V27+V28</f>
        <v>19990289.93</v>
      </c>
      <c r="W29" s="93">
        <f>V29/U29*100</f>
        <v>70.20543494568658</v>
      </c>
      <c r="X29" s="131">
        <f>X27+X28</f>
        <v>12258360</v>
      </c>
      <c r="Y29" s="131">
        <f>Y27+Y28</f>
        <v>9400326.43</v>
      </c>
      <c r="Z29" s="52">
        <f t="shared" si="6"/>
        <v>76.68502499518695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2:8" ht="12.75">
      <c r="B31" s="134"/>
      <c r="C31" s="134"/>
      <c r="D31" s="134"/>
      <c r="F31" s="1"/>
      <c r="G31" s="1"/>
      <c r="H31" s="1"/>
    </row>
    <row r="32" spans="6:8" ht="12.75">
      <c r="F32" s="1"/>
      <c r="G32" s="135"/>
      <c r="H32" s="1"/>
    </row>
    <row r="33" spans="6:8" ht="12.75">
      <c r="F33" s="1"/>
      <c r="G33" s="1"/>
      <c r="H33" s="1"/>
    </row>
    <row r="37" spans="6:7" ht="12.75">
      <c r="F37" s="133"/>
      <c r="G37" s="133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2016-08-15T08:42:31Z</dcterms:created>
  <dcterms:modified xsi:type="dcterms:W3CDTF">2016-08-15T08:44:29Z</dcterms:modified>
  <cp:category/>
  <cp:version/>
  <cp:contentType/>
  <cp:contentStatus/>
</cp:coreProperties>
</file>