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<sst xmlns="http://schemas.openxmlformats.org/spreadsheetml/2006/main" count="55" uniqueCount="36">
  <si>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15.05.2017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</si>
  <si>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</si>
  <si>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</si>
  <si>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</si>
  <si>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</si>
  <si>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</si>
  <si>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</si>
  <si>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</si>
  <si>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</si>
  <si>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</si>
  <si>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</si>
  <si>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січень-травень</t>
  </si>
  <si>
    <t>виконання по доходах за січень-травень</t>
  </si>
  <si>
    <t>%</t>
  </si>
  <si>
    <t>затерджено з урахуванням змін на 
січень-травень</t>
  </si>
  <si>
    <t>касові видатки  за січень-травень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</si>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</sst>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6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5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4" fontId="4" fillId="0" borderId="36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4" fontId="4" fillId="0" borderId="36" xfId="336" applyNumberFormat="1" applyFont="1" applyBorder="1" applyAlignment="1">
      <alignment vertical="center" wrapText="1"/>
      <protection/>
    </xf>
    <xf numFmtId="1" fontId="4" fillId="0" borderId="36" xfId="335" applyNumberFormat="1" applyFont="1" applyFill="1" applyBorder="1" applyAlignment="1">
      <alignment vertical="center" wrapText="1"/>
      <protection/>
    </xf>
    <xf numFmtId="174" fontId="0" fillId="0" borderId="36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5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6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5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2" fontId="6" fillId="0" borderId="49" xfId="0" applyNumberFormat="1" applyFont="1" applyFill="1" applyBorder="1" applyAlignment="1">
      <alignment vertical="center"/>
    </xf>
    <xf numFmtId="174" fontId="4" fillId="0" borderId="24" xfId="336" applyNumberFormat="1" applyFont="1" applyBorder="1" applyAlignment="1">
      <alignment vertical="center" wrapText="1"/>
      <protection/>
    </xf>
    <xf numFmtId="14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174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24" xfId="334" applyBorder="1">
      <alignment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4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4" xfId="336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8" fillId="0" borderId="52" xfId="335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доходи 24.04 2017" xfId="334"/>
    <cellStyle name="Обычный_жовтень касові" xfId="335"/>
    <cellStyle name="Обычный_Книга1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5"/>
  <sheetViews>
    <sheetView tabSelected="1" workbookViewId="0" topLeftCell="A1">
      <pane xSplit="2" ySplit="9" topLeftCell="D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6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42870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18131634</v>
      </c>
      <c r="D10" s="39">
        <v>18321100.54</v>
      </c>
      <c r="E10" s="40">
        <f aca="true" t="shared" si="0" ref="E10:E29">D10/C10*100</f>
        <v>101.04495016830806</v>
      </c>
      <c r="F10" s="39">
        <v>18686034</v>
      </c>
      <c r="G10" s="39">
        <v>11055239.559999999</v>
      </c>
      <c r="H10" s="41">
        <f aca="true" t="shared" si="1" ref="H10:H29">G10/F10*100</f>
        <v>59.163113799321984</v>
      </c>
      <c r="I10" s="42">
        <v>3208528</v>
      </c>
      <c r="J10" s="42">
        <v>1328642.57</v>
      </c>
      <c r="K10" s="43">
        <f aca="true" t="shared" si="2" ref="K10:K29">J10/I10*100</f>
        <v>41.409723399639965</v>
      </c>
      <c r="L10" s="44"/>
      <c r="M10" s="45"/>
      <c r="N10" s="46"/>
      <c r="O10" s="47">
        <v>6971850</v>
      </c>
      <c r="P10" s="47">
        <v>4672667.63</v>
      </c>
      <c r="Q10" s="48">
        <f aca="true" t="shared" si="3" ref="Q10:Q15">P10/O10*100</f>
        <v>67.0219185725453</v>
      </c>
      <c r="R10" s="49"/>
      <c r="S10" s="49"/>
      <c r="T10" s="43"/>
      <c r="U10" s="47">
        <v>7673556</v>
      </c>
      <c r="V10" s="47">
        <v>4759614.54</v>
      </c>
      <c r="W10" s="43">
        <f aca="true" t="shared" si="4" ref="W10:W18">V10/U10*100</f>
        <v>62.02619150756181</v>
      </c>
      <c r="X10" s="47"/>
      <c r="Y10" s="47"/>
      <c r="Z10" s="50"/>
    </row>
    <row r="11" spans="1:26" ht="39.75" customHeight="1">
      <c r="A11" s="18"/>
      <c r="B11" s="51" t="s">
        <v>17</v>
      </c>
      <c r="C11" s="52">
        <v>3130678</v>
      </c>
      <c r="D11" s="52">
        <v>3381402.39</v>
      </c>
      <c r="E11" s="53">
        <f t="shared" si="0"/>
        <v>108.00862912123188</v>
      </c>
      <c r="F11" s="52">
        <v>3204575</v>
      </c>
      <c r="G11" s="52">
        <v>2184036.1</v>
      </c>
      <c r="H11" s="54">
        <f t="shared" si="1"/>
        <v>68.15368964683304</v>
      </c>
      <c r="I11" s="55">
        <v>668855</v>
      </c>
      <c r="J11" s="55">
        <v>472259.51</v>
      </c>
      <c r="K11" s="54">
        <f t="shared" si="2"/>
        <v>70.60715850221648</v>
      </c>
      <c r="L11" s="56"/>
      <c r="M11" s="56"/>
      <c r="N11" s="54"/>
      <c r="O11" s="56">
        <v>1063504</v>
      </c>
      <c r="P11" s="56">
        <v>833300.97</v>
      </c>
      <c r="Q11" s="54">
        <f t="shared" si="3"/>
        <v>78.35428639666611</v>
      </c>
      <c r="R11" s="57"/>
      <c r="S11" s="57"/>
      <c r="T11" s="54"/>
      <c r="U11" s="56">
        <v>1003262</v>
      </c>
      <c r="V11" s="56">
        <v>531040.36</v>
      </c>
      <c r="W11" s="54">
        <f t="shared" si="4"/>
        <v>52.93137385847366</v>
      </c>
      <c r="X11" s="56">
        <v>363325</v>
      </c>
      <c r="Y11" s="56">
        <v>289673.11</v>
      </c>
      <c r="Z11" s="58">
        <f>Y11/X11*100</f>
        <v>79.72837266909791</v>
      </c>
    </row>
    <row r="12" spans="1:26" ht="25.5">
      <c r="A12" s="18"/>
      <c r="B12" s="59" t="s">
        <v>18</v>
      </c>
      <c r="C12" s="52">
        <v>3295868</v>
      </c>
      <c r="D12" s="52">
        <v>3375586.12</v>
      </c>
      <c r="E12" s="60">
        <f t="shared" si="0"/>
        <v>102.41872914813337</v>
      </c>
      <c r="F12" s="52">
        <v>3743262</v>
      </c>
      <c r="G12" s="52">
        <v>1861278.1</v>
      </c>
      <c r="H12" s="61">
        <f t="shared" si="1"/>
        <v>49.72342571799677</v>
      </c>
      <c r="I12" s="55">
        <v>930089</v>
      </c>
      <c r="J12" s="55">
        <v>584428.85</v>
      </c>
      <c r="K12" s="61">
        <f t="shared" si="2"/>
        <v>62.83579850960499</v>
      </c>
      <c r="L12" s="62"/>
      <c r="M12" s="62"/>
      <c r="N12" s="61"/>
      <c r="O12" s="63">
        <v>849382</v>
      </c>
      <c r="P12" s="63">
        <v>631288.51</v>
      </c>
      <c r="Q12" s="61">
        <f t="shared" si="3"/>
        <v>74.32327386264367</v>
      </c>
      <c r="R12" s="64"/>
      <c r="S12" s="64"/>
      <c r="T12" s="61"/>
      <c r="U12" s="63">
        <v>1002000</v>
      </c>
      <c r="V12" s="63">
        <v>344976.28</v>
      </c>
      <c r="W12" s="61">
        <f t="shared" si="4"/>
        <v>34.42877045908184</v>
      </c>
      <c r="X12" s="63">
        <v>324713</v>
      </c>
      <c r="Y12" s="63">
        <v>251349.38</v>
      </c>
      <c r="Z12" s="65">
        <f>Y12/X12*100</f>
        <v>77.40662677502903</v>
      </c>
    </row>
    <row r="13" spans="1:26" ht="25.5">
      <c r="A13" s="18"/>
      <c r="B13" s="59" t="s">
        <v>19</v>
      </c>
      <c r="C13" s="52">
        <v>6013120</v>
      </c>
      <c r="D13" s="52">
        <v>5792255.48</v>
      </c>
      <c r="E13" s="60">
        <f t="shared" si="0"/>
        <v>96.32695638869673</v>
      </c>
      <c r="F13" s="52">
        <v>6318776</v>
      </c>
      <c r="G13" s="52">
        <v>5462560.4399999995</v>
      </c>
      <c r="H13" s="61">
        <f t="shared" si="1"/>
        <v>86.44966113690373</v>
      </c>
      <c r="I13" s="55">
        <v>1254270</v>
      </c>
      <c r="J13" s="55">
        <v>1116499.47</v>
      </c>
      <c r="K13" s="61">
        <f t="shared" si="2"/>
        <v>89.0158793561195</v>
      </c>
      <c r="L13" s="66"/>
      <c r="M13" s="66"/>
      <c r="N13" s="61"/>
      <c r="O13" s="63">
        <v>1526956</v>
      </c>
      <c r="P13" s="63">
        <v>1242617.11</v>
      </c>
      <c r="Q13" s="61">
        <f t="shared" si="3"/>
        <v>81.37871097791948</v>
      </c>
      <c r="R13" s="64"/>
      <c r="S13" s="64"/>
      <c r="T13" s="61"/>
      <c r="U13" s="63">
        <v>3286983</v>
      </c>
      <c r="V13" s="63">
        <v>2879863.43</v>
      </c>
      <c r="W13" s="61">
        <f t="shared" si="4"/>
        <v>87.61418693068994</v>
      </c>
      <c r="X13" s="63"/>
      <c r="Y13" s="63"/>
      <c r="Z13" s="65"/>
    </row>
    <row r="14" spans="1:26" ht="25.5">
      <c r="A14" s="18"/>
      <c r="B14" s="59" t="s">
        <v>20</v>
      </c>
      <c r="C14" s="52">
        <v>4287518</v>
      </c>
      <c r="D14" s="52">
        <v>5117243.36</v>
      </c>
      <c r="E14" s="60">
        <f t="shared" si="0"/>
        <v>119.35211374039713</v>
      </c>
      <c r="F14" s="52">
        <v>4647789</v>
      </c>
      <c r="G14" s="52">
        <v>2948194.81</v>
      </c>
      <c r="H14" s="61">
        <f t="shared" si="1"/>
        <v>63.43219991268967</v>
      </c>
      <c r="I14" s="55">
        <v>791416</v>
      </c>
      <c r="J14" s="55">
        <v>591668.74</v>
      </c>
      <c r="K14" s="61">
        <f t="shared" si="2"/>
        <v>74.76077562242865</v>
      </c>
      <c r="L14" s="63">
        <v>363999</v>
      </c>
      <c r="M14" s="63">
        <v>239777.83</v>
      </c>
      <c r="N14" s="61">
        <f>M14/L14*100</f>
        <v>65.87321119014062</v>
      </c>
      <c r="O14" s="63">
        <v>1905239</v>
      </c>
      <c r="P14" s="63">
        <v>1434155.65</v>
      </c>
      <c r="Q14" s="61">
        <f t="shared" si="3"/>
        <v>75.27431729037669</v>
      </c>
      <c r="R14" s="64"/>
      <c r="S14" s="64"/>
      <c r="T14" s="61"/>
      <c r="U14" s="63">
        <v>992944</v>
      </c>
      <c r="V14" s="63">
        <v>350558.8</v>
      </c>
      <c r="W14" s="61">
        <f t="shared" si="4"/>
        <v>35.304992023719365</v>
      </c>
      <c r="X14" s="63">
        <v>500479</v>
      </c>
      <c r="Y14" s="63">
        <v>312710.44</v>
      </c>
      <c r="Z14" s="65">
        <f>Y14/X14*100</f>
        <v>62.48223002363736</v>
      </c>
    </row>
    <row r="15" spans="1:26" ht="25.5">
      <c r="A15" s="18"/>
      <c r="B15" s="59" t="s">
        <v>21</v>
      </c>
      <c r="C15" s="52">
        <v>994571</v>
      </c>
      <c r="D15" s="52">
        <v>895066.82</v>
      </c>
      <c r="E15" s="60">
        <f t="shared" si="0"/>
        <v>89.99526630074675</v>
      </c>
      <c r="F15" s="52">
        <v>1077196</v>
      </c>
      <c r="G15" s="52">
        <v>632836.05</v>
      </c>
      <c r="H15" s="61">
        <f t="shared" si="1"/>
        <v>58.748458961971636</v>
      </c>
      <c r="I15" s="55">
        <v>226338</v>
      </c>
      <c r="J15" s="55">
        <v>198556.36</v>
      </c>
      <c r="K15" s="61">
        <f t="shared" si="2"/>
        <v>87.72559623218372</v>
      </c>
      <c r="L15" s="67"/>
      <c r="M15" s="68"/>
      <c r="N15" s="69"/>
      <c r="O15" s="63">
        <v>424879</v>
      </c>
      <c r="P15" s="63">
        <v>317918.71</v>
      </c>
      <c r="Q15" s="61">
        <f t="shared" si="3"/>
        <v>74.82570567149706</v>
      </c>
      <c r="R15" s="64"/>
      <c r="S15" s="64"/>
      <c r="T15" s="61"/>
      <c r="U15" s="63">
        <v>42716</v>
      </c>
      <c r="V15" s="63">
        <v>13066.26</v>
      </c>
      <c r="W15" s="61">
        <f t="shared" si="4"/>
        <v>30.588678715235513</v>
      </c>
      <c r="X15" s="63">
        <v>175455</v>
      </c>
      <c r="Y15" s="63">
        <v>103294.72</v>
      </c>
      <c r="Z15" s="65">
        <f>Y15/X15*100</f>
        <v>58.87248582257559</v>
      </c>
    </row>
    <row r="16" spans="1:26" ht="25.5">
      <c r="A16" s="18"/>
      <c r="B16" s="59" t="s">
        <v>22</v>
      </c>
      <c r="C16" s="52">
        <v>1248679</v>
      </c>
      <c r="D16" s="52">
        <v>1060542.46</v>
      </c>
      <c r="E16" s="60">
        <f t="shared" si="0"/>
        <v>84.93315415731345</v>
      </c>
      <c r="F16" s="52">
        <v>1611579</v>
      </c>
      <c r="G16" s="52">
        <v>649671.39</v>
      </c>
      <c r="H16" s="61">
        <f t="shared" si="1"/>
        <v>40.31272373243881</v>
      </c>
      <c r="I16" s="55">
        <v>583836</v>
      </c>
      <c r="J16" s="55">
        <v>307603.62</v>
      </c>
      <c r="K16" s="61">
        <f t="shared" si="2"/>
        <v>52.68664830534602</v>
      </c>
      <c r="L16" s="67"/>
      <c r="M16" s="68"/>
      <c r="N16" s="70"/>
      <c r="O16" s="71"/>
      <c r="P16" s="71"/>
      <c r="Q16" s="61"/>
      <c r="R16" s="64"/>
      <c r="S16" s="64"/>
      <c r="T16" s="61"/>
      <c r="U16" s="63">
        <v>638514</v>
      </c>
      <c r="V16" s="63">
        <v>219535.53</v>
      </c>
      <c r="W16" s="61">
        <f t="shared" si="4"/>
        <v>34.38225786748607</v>
      </c>
      <c r="X16" s="63">
        <v>146325</v>
      </c>
      <c r="Y16" s="63">
        <v>96494.13</v>
      </c>
      <c r="Z16" s="65">
        <f>Y16/X16*100</f>
        <v>65.9450743208611</v>
      </c>
    </row>
    <row r="17" spans="1:26" ht="26.25" thickBot="1">
      <c r="A17" s="72"/>
      <c r="B17" s="73" t="s">
        <v>23</v>
      </c>
      <c r="C17" s="52">
        <v>10698992</v>
      </c>
      <c r="D17" s="52">
        <v>11991901.35</v>
      </c>
      <c r="E17" s="74">
        <f t="shared" si="0"/>
        <v>112.08440337183166</v>
      </c>
      <c r="F17" s="52">
        <v>10106124</v>
      </c>
      <c r="G17" s="52">
        <v>5317886.06</v>
      </c>
      <c r="H17" s="75">
        <f t="shared" si="1"/>
        <v>52.6204315324055</v>
      </c>
      <c r="I17" s="76">
        <v>1581755</v>
      </c>
      <c r="J17" s="76">
        <v>884812.23</v>
      </c>
      <c r="K17" s="75">
        <f t="shared" si="2"/>
        <v>55.93863967555026</v>
      </c>
      <c r="L17" s="77"/>
      <c r="M17" s="78"/>
      <c r="N17" s="79"/>
      <c r="O17" s="80">
        <v>3532148</v>
      </c>
      <c r="P17" s="80">
        <v>2243370.21</v>
      </c>
      <c r="Q17" s="75">
        <f>P17/O17*100</f>
        <v>63.51291650293249</v>
      </c>
      <c r="R17" s="81"/>
      <c r="S17" s="81"/>
      <c r="T17" s="75"/>
      <c r="U17" s="80">
        <v>2956040</v>
      </c>
      <c r="V17" s="80">
        <v>1314979.83</v>
      </c>
      <c r="W17" s="75">
        <f t="shared" si="4"/>
        <v>44.48450731383879</v>
      </c>
      <c r="X17" s="80">
        <v>1139671</v>
      </c>
      <c r="Y17" s="80">
        <v>635333.6</v>
      </c>
      <c r="Z17" s="82">
        <f>Y17/X17*100</f>
        <v>55.7471059630367</v>
      </c>
    </row>
    <row r="18" spans="1:26" ht="26.25" thickBot="1">
      <c r="A18" s="83"/>
      <c r="B18" s="84" t="s">
        <v>24</v>
      </c>
      <c r="C18" s="85">
        <f>SUM(C11:C17)</f>
        <v>29669426</v>
      </c>
      <c r="D18" s="86">
        <f>SUM(D11:D17)</f>
        <v>31613997.980000004</v>
      </c>
      <c r="E18" s="87">
        <f t="shared" si="0"/>
        <v>106.55412740374555</v>
      </c>
      <c r="F18" s="88">
        <f>SUM(F11:F17)</f>
        <v>30709301</v>
      </c>
      <c r="G18" s="88">
        <f>SUM(G11:G17)</f>
        <v>19056462.950000003</v>
      </c>
      <c r="H18" s="89">
        <f t="shared" si="1"/>
        <v>62.05436896789023</v>
      </c>
      <c r="I18" s="88">
        <f>SUM(I11:I17)</f>
        <v>6036559</v>
      </c>
      <c r="J18" s="88">
        <f>SUM(J11:J17)</f>
        <v>4155828.7800000003</v>
      </c>
      <c r="K18" s="89">
        <f t="shared" si="2"/>
        <v>68.84433300494537</v>
      </c>
      <c r="L18" s="90">
        <f>SUM(L11:L17)</f>
        <v>363999</v>
      </c>
      <c r="M18" s="88">
        <f>SUM(M11:M17)</f>
        <v>239777.83</v>
      </c>
      <c r="N18" s="89">
        <f>M18/L18*100</f>
        <v>65.87321119014062</v>
      </c>
      <c r="O18" s="88">
        <f>SUM(O11:O17)</f>
        <v>9302108</v>
      </c>
      <c r="P18" s="88">
        <f>SUM(P11:P17)</f>
        <v>6702651.16</v>
      </c>
      <c r="Q18" s="89">
        <f>P18/O18*100</f>
        <v>72.05518534078512</v>
      </c>
      <c r="R18" s="91">
        <f>SUM(R11:R17)</f>
        <v>0</v>
      </c>
      <c r="S18" s="91">
        <f>SUM(S11:S17)</f>
        <v>0</v>
      </c>
      <c r="T18" s="89"/>
      <c r="U18" s="88">
        <f>SUM(U11:U17)</f>
        <v>9922459</v>
      </c>
      <c r="V18" s="88">
        <f>SUM(V11:V17)</f>
        <v>5654020.49</v>
      </c>
      <c r="W18" s="89">
        <f t="shared" si="4"/>
        <v>56.98204940932485</v>
      </c>
      <c r="X18" s="88">
        <f>SUM(X11:X17)</f>
        <v>2649968</v>
      </c>
      <c r="Y18" s="88">
        <f>SUM(Y11:Y17)</f>
        <v>1688855.38</v>
      </c>
      <c r="Z18" s="50">
        <f>Y18/X18*100</f>
        <v>63.73116128194754</v>
      </c>
    </row>
    <row r="19" spans="1:26" ht="25.5">
      <c r="A19" s="18"/>
      <c r="B19" s="51" t="s">
        <v>25</v>
      </c>
      <c r="C19" s="92">
        <v>452459</v>
      </c>
      <c r="D19" s="92">
        <v>298358.94</v>
      </c>
      <c r="E19" s="93">
        <f t="shared" si="0"/>
        <v>65.94165217179899</v>
      </c>
      <c r="F19" s="92">
        <v>489127</v>
      </c>
      <c r="G19" s="92">
        <v>249522.84</v>
      </c>
      <c r="H19" s="54">
        <f t="shared" si="1"/>
        <v>51.01391663105901</v>
      </c>
      <c r="I19" s="94">
        <v>289027</v>
      </c>
      <c r="J19" s="94">
        <v>249522.84</v>
      </c>
      <c r="K19" s="54">
        <f t="shared" si="2"/>
        <v>86.33201742397769</v>
      </c>
      <c r="L19" s="95"/>
      <c r="M19" s="96"/>
      <c r="N19" s="97"/>
      <c r="O19" s="98"/>
      <c r="P19" s="98"/>
      <c r="Q19" s="54"/>
      <c r="R19" s="99"/>
      <c r="S19" s="99"/>
      <c r="T19" s="54"/>
      <c r="U19" s="56">
        <v>100</v>
      </c>
      <c r="V19" s="56">
        <v>0</v>
      </c>
      <c r="W19" s="54"/>
      <c r="X19" s="100"/>
      <c r="Y19" s="100"/>
      <c r="Z19" s="58"/>
    </row>
    <row r="20" spans="1:26" ht="25.5">
      <c r="A20" s="18"/>
      <c r="B20" s="59" t="s">
        <v>26</v>
      </c>
      <c r="C20" s="92">
        <v>2258586</v>
      </c>
      <c r="D20" s="92">
        <v>2169643.3</v>
      </c>
      <c r="E20" s="101">
        <f t="shared" si="0"/>
        <v>96.06201844871082</v>
      </c>
      <c r="F20" s="92">
        <v>2431159</v>
      </c>
      <c r="G20" s="92">
        <v>1764280.89</v>
      </c>
      <c r="H20" s="61">
        <f t="shared" si="1"/>
        <v>72.56953946656718</v>
      </c>
      <c r="I20" s="94">
        <v>427126</v>
      </c>
      <c r="J20" s="94">
        <v>308802.99</v>
      </c>
      <c r="K20" s="61">
        <f t="shared" si="2"/>
        <v>72.2978676081531</v>
      </c>
      <c r="L20" s="102"/>
      <c r="M20" s="68"/>
      <c r="N20" s="70"/>
      <c r="O20" s="63">
        <v>1098502</v>
      </c>
      <c r="P20" s="63">
        <v>922556.53</v>
      </c>
      <c r="Q20" s="61">
        <f>P20/O20*100</f>
        <v>83.98314522868415</v>
      </c>
      <c r="R20" s="64"/>
      <c r="S20" s="64"/>
      <c r="T20" s="61"/>
      <c r="U20" s="63">
        <v>311499</v>
      </c>
      <c r="V20" s="63">
        <v>264289.5</v>
      </c>
      <c r="W20" s="61">
        <f aca="true" t="shared" si="5" ref="W20:W27">V20/U20*100</f>
        <v>84.84441362572592</v>
      </c>
      <c r="X20" s="63">
        <v>380368</v>
      </c>
      <c r="Y20" s="63">
        <v>260582.33</v>
      </c>
      <c r="Z20" s="65">
        <f aca="true" t="shared" si="6" ref="Z20:Z29">Y20/X20*100</f>
        <v>68.50795282463298</v>
      </c>
    </row>
    <row r="21" spans="1:26" ht="25.5">
      <c r="A21" s="18"/>
      <c r="B21" s="59" t="s">
        <v>27</v>
      </c>
      <c r="C21" s="92">
        <v>473928</v>
      </c>
      <c r="D21" s="92">
        <v>444179.87</v>
      </c>
      <c r="E21" s="101">
        <f t="shared" si="0"/>
        <v>93.7230697489914</v>
      </c>
      <c r="F21" s="92">
        <v>484783</v>
      </c>
      <c r="G21" s="92">
        <v>339675.32</v>
      </c>
      <c r="H21" s="61">
        <f t="shared" si="1"/>
        <v>70.06749824148125</v>
      </c>
      <c r="I21" s="94">
        <v>153275</v>
      </c>
      <c r="J21" s="94">
        <v>130618.37</v>
      </c>
      <c r="K21" s="61">
        <f t="shared" si="2"/>
        <v>85.21831348882726</v>
      </c>
      <c r="L21" s="102"/>
      <c r="M21" s="68"/>
      <c r="N21" s="70"/>
      <c r="O21" s="71"/>
      <c r="P21" s="71"/>
      <c r="Q21" s="61"/>
      <c r="R21" s="64"/>
      <c r="S21" s="64"/>
      <c r="T21" s="61"/>
      <c r="U21" s="63">
        <v>7380</v>
      </c>
      <c r="V21" s="63">
        <v>5401.73</v>
      </c>
      <c r="W21" s="61">
        <f t="shared" si="5"/>
        <v>73.1941734417344</v>
      </c>
      <c r="X21" s="63">
        <v>324128</v>
      </c>
      <c r="Y21" s="63">
        <v>203655.22</v>
      </c>
      <c r="Z21" s="65">
        <f t="shared" si="6"/>
        <v>62.83172697206042</v>
      </c>
    </row>
    <row r="22" spans="1:26" ht="25.5">
      <c r="A22" s="18"/>
      <c r="B22" s="59" t="s">
        <v>28</v>
      </c>
      <c r="C22" s="92">
        <v>563727</v>
      </c>
      <c r="D22" s="92">
        <v>747891.04</v>
      </c>
      <c r="E22" s="101">
        <f t="shared" si="0"/>
        <v>132.66901177342933</v>
      </c>
      <c r="F22" s="92">
        <v>728383</v>
      </c>
      <c r="G22" s="92">
        <v>407531.63</v>
      </c>
      <c r="H22" s="61">
        <f t="shared" si="1"/>
        <v>55.95018417508372</v>
      </c>
      <c r="I22" s="94">
        <v>384184</v>
      </c>
      <c r="J22" s="94">
        <v>220121.99</v>
      </c>
      <c r="K22" s="61">
        <f t="shared" si="2"/>
        <v>57.29598057180934</v>
      </c>
      <c r="L22" s="102"/>
      <c r="M22" s="68"/>
      <c r="N22" s="70"/>
      <c r="O22" s="63"/>
      <c r="P22" s="63"/>
      <c r="Q22" s="61"/>
      <c r="R22" s="64"/>
      <c r="S22" s="64"/>
      <c r="T22" s="61"/>
      <c r="U22" s="63">
        <v>141012</v>
      </c>
      <c r="V22" s="63">
        <v>79972.7</v>
      </c>
      <c r="W22" s="61">
        <f t="shared" si="5"/>
        <v>56.71340027799052</v>
      </c>
      <c r="X22" s="63">
        <v>168123</v>
      </c>
      <c r="Y22" s="63">
        <v>99603.8</v>
      </c>
      <c r="Z22" s="65">
        <f t="shared" si="6"/>
        <v>59.24460067926459</v>
      </c>
    </row>
    <row r="23" spans="1:26" ht="27.75" customHeight="1">
      <c r="A23" s="18"/>
      <c r="B23" s="59" t="s">
        <v>29</v>
      </c>
      <c r="C23" s="92">
        <v>1073880</v>
      </c>
      <c r="D23" s="92">
        <v>1073759.65</v>
      </c>
      <c r="E23" s="101">
        <f t="shared" si="0"/>
        <v>99.98879297500652</v>
      </c>
      <c r="F23" s="92">
        <v>1354188</v>
      </c>
      <c r="G23" s="92">
        <v>852225.99</v>
      </c>
      <c r="H23" s="61">
        <f t="shared" si="1"/>
        <v>62.932620138415054</v>
      </c>
      <c r="I23" s="94">
        <v>620588</v>
      </c>
      <c r="J23" s="94">
        <v>376657.11</v>
      </c>
      <c r="K23" s="61">
        <f t="shared" si="2"/>
        <v>60.69358576060123</v>
      </c>
      <c r="L23" s="102"/>
      <c r="M23" s="68"/>
      <c r="N23" s="70"/>
      <c r="O23" s="63"/>
      <c r="P23" s="63"/>
      <c r="Q23" s="61"/>
      <c r="R23" s="64"/>
      <c r="S23" s="64"/>
      <c r="T23" s="61"/>
      <c r="U23" s="63">
        <v>457100</v>
      </c>
      <c r="V23" s="63">
        <v>338303.25</v>
      </c>
      <c r="W23" s="61">
        <f t="shared" si="5"/>
        <v>74.01077444760446</v>
      </c>
      <c r="X23" s="63">
        <v>215500</v>
      </c>
      <c r="Y23" s="63">
        <v>118305.61</v>
      </c>
      <c r="Z23" s="65">
        <f t="shared" si="6"/>
        <v>54.898194895591644</v>
      </c>
    </row>
    <row r="24" spans="1:30" ht="25.5">
      <c r="A24" s="18"/>
      <c r="B24" s="59" t="s">
        <v>30</v>
      </c>
      <c r="C24" s="92">
        <v>873638</v>
      </c>
      <c r="D24" s="92">
        <v>593895.42</v>
      </c>
      <c r="E24" s="101">
        <f t="shared" si="0"/>
        <v>67.97957735354917</v>
      </c>
      <c r="F24" s="92">
        <v>937461</v>
      </c>
      <c r="G24" s="92">
        <v>553149.73</v>
      </c>
      <c r="H24" s="61">
        <f t="shared" si="1"/>
        <v>59.00509247851377</v>
      </c>
      <c r="I24" s="94">
        <v>372814</v>
      </c>
      <c r="J24" s="94">
        <v>297372.78</v>
      </c>
      <c r="K24" s="61">
        <f t="shared" si="2"/>
        <v>79.76438116594335</v>
      </c>
      <c r="L24" s="102"/>
      <c r="M24" s="68"/>
      <c r="N24" s="70"/>
      <c r="O24" s="71"/>
      <c r="P24" s="71"/>
      <c r="Q24" s="61"/>
      <c r="R24" s="64"/>
      <c r="S24" s="64"/>
      <c r="T24" s="61"/>
      <c r="U24" s="63">
        <v>150994</v>
      </c>
      <c r="V24" s="63">
        <v>111049.1</v>
      </c>
      <c r="W24" s="61">
        <f t="shared" si="5"/>
        <v>73.54537266381446</v>
      </c>
      <c r="X24" s="63">
        <v>185133</v>
      </c>
      <c r="Y24" s="63">
        <v>138505.95</v>
      </c>
      <c r="Z24" s="65">
        <f t="shared" si="6"/>
        <v>74.81429566851939</v>
      </c>
      <c r="AD24" s="103"/>
    </row>
    <row r="25" spans="1:26" ht="26.25" thickBot="1">
      <c r="A25" s="72"/>
      <c r="B25" s="73" t="s">
        <v>31</v>
      </c>
      <c r="C25" s="92">
        <v>5887586</v>
      </c>
      <c r="D25" s="92">
        <v>6376504.59</v>
      </c>
      <c r="E25" s="104">
        <f t="shared" si="0"/>
        <v>108.30422842231093</v>
      </c>
      <c r="F25" s="92">
        <v>6220361</v>
      </c>
      <c r="G25" s="92">
        <v>3729663.11</v>
      </c>
      <c r="H25" s="75">
        <f t="shared" si="1"/>
        <v>59.95894948862293</v>
      </c>
      <c r="I25" s="94">
        <v>1103400</v>
      </c>
      <c r="J25" s="94">
        <v>666858.13</v>
      </c>
      <c r="K25" s="75">
        <f t="shared" si="2"/>
        <v>60.43666213521841</v>
      </c>
      <c r="L25" s="105"/>
      <c r="M25" s="78"/>
      <c r="N25" s="79"/>
      <c r="O25" s="80">
        <v>1768960</v>
      </c>
      <c r="P25" s="80">
        <v>920022.38</v>
      </c>
      <c r="Q25" s="75">
        <f>P25/O25*100</f>
        <v>52.009224629160634</v>
      </c>
      <c r="R25" s="81"/>
      <c r="S25" s="81"/>
      <c r="T25" s="75"/>
      <c r="U25" s="80">
        <v>3176000</v>
      </c>
      <c r="V25" s="80">
        <v>2037024.2</v>
      </c>
      <c r="W25" s="75">
        <f t="shared" si="5"/>
        <v>64.13804156171284</v>
      </c>
      <c r="X25" s="80">
        <v>122001</v>
      </c>
      <c r="Y25" s="80">
        <v>67308.4</v>
      </c>
      <c r="Z25" s="82">
        <f t="shared" si="6"/>
        <v>55.170367456004456</v>
      </c>
    </row>
    <row r="26" spans="1:26" ht="37.5" customHeight="1" thickBot="1">
      <c r="A26" s="18"/>
      <c r="B26" s="84" t="s">
        <v>32</v>
      </c>
      <c r="C26" s="85">
        <f>SUM(C19:C25)</f>
        <v>11583804</v>
      </c>
      <c r="D26" s="85">
        <f>SUM(D19:D25)</f>
        <v>11704232.809999999</v>
      </c>
      <c r="E26" s="106">
        <f t="shared" si="0"/>
        <v>101.03963093643502</v>
      </c>
      <c r="F26" s="85">
        <f>SUM(F19:F25)</f>
        <v>12645462</v>
      </c>
      <c r="G26" s="88">
        <f>SUM(G19:G25)</f>
        <v>7896049.51</v>
      </c>
      <c r="H26" s="89">
        <f t="shared" si="1"/>
        <v>62.44176377264824</v>
      </c>
      <c r="I26" s="88">
        <f>SUM(I19:I25)</f>
        <v>3350414</v>
      </c>
      <c r="J26" s="88">
        <f>SUM(J19:J25)</f>
        <v>2249954.21</v>
      </c>
      <c r="K26" s="89">
        <f t="shared" si="2"/>
        <v>67.1545131437488</v>
      </c>
      <c r="L26" s="91">
        <f>SUM(L19:L25)</f>
        <v>0</v>
      </c>
      <c r="M26" s="91">
        <f>SUM(M19:M25)</f>
        <v>0</v>
      </c>
      <c r="N26" s="90">
        <f>SUM(N19:N25)</f>
        <v>0</v>
      </c>
      <c r="O26" s="88">
        <f>SUM(O19:O25)</f>
        <v>2867462</v>
      </c>
      <c r="P26" s="88">
        <f>SUM(P19:P25)</f>
        <v>1842578.9100000001</v>
      </c>
      <c r="Q26" s="89">
        <f>P26/O26*100</f>
        <v>64.25818057920209</v>
      </c>
      <c r="R26" s="91"/>
      <c r="S26" s="91"/>
      <c r="T26" s="89"/>
      <c r="U26" s="88">
        <f>SUM(U19:U25)</f>
        <v>4244085</v>
      </c>
      <c r="V26" s="88">
        <f>SUM(V19:V25)</f>
        <v>2836040.48</v>
      </c>
      <c r="W26" s="89">
        <f t="shared" si="5"/>
        <v>66.82336663850982</v>
      </c>
      <c r="X26" s="88">
        <f>SUM(X19:X25)</f>
        <v>1395253</v>
      </c>
      <c r="Y26" s="88">
        <f>SUM(Y19:Y25)</f>
        <v>887961.3099999999</v>
      </c>
      <c r="Z26" s="50">
        <f t="shared" si="6"/>
        <v>63.641598333778894</v>
      </c>
    </row>
    <row r="27" spans="1:26" ht="22.5" customHeight="1" thickBot="1">
      <c r="A27" s="18"/>
      <c r="B27" s="107" t="s">
        <v>33</v>
      </c>
      <c r="C27" s="85">
        <f>C10+C18+C26</f>
        <v>59384864</v>
      </c>
      <c r="D27" s="85">
        <f>D10+D18+D26</f>
        <v>61639331.33</v>
      </c>
      <c r="E27" s="87">
        <f t="shared" si="0"/>
        <v>103.79636691598722</v>
      </c>
      <c r="F27" s="85">
        <f>F10+F18+F26</f>
        <v>62040797</v>
      </c>
      <c r="G27" s="88">
        <f>G10+G18+G26</f>
        <v>38007752.02</v>
      </c>
      <c r="H27" s="108">
        <f t="shared" si="1"/>
        <v>61.26251411631608</v>
      </c>
      <c r="I27" s="88">
        <f>I10+I18+I26</f>
        <v>12595501</v>
      </c>
      <c r="J27" s="88">
        <f>J10+J18+J26</f>
        <v>7734425.5600000005</v>
      </c>
      <c r="K27" s="108">
        <f t="shared" si="2"/>
        <v>61.40625577339084</v>
      </c>
      <c r="L27" s="88">
        <f>L10+L18+L26</f>
        <v>363999</v>
      </c>
      <c r="M27" s="88">
        <f>M10+M18+M26</f>
        <v>239777.83</v>
      </c>
      <c r="N27" s="109">
        <f>N10+N18+N26</f>
        <v>65.87321119014062</v>
      </c>
      <c r="O27" s="88">
        <f>O10+O18+O26</f>
        <v>19141420</v>
      </c>
      <c r="P27" s="88">
        <f>P10+P18+P26</f>
        <v>13217897.7</v>
      </c>
      <c r="Q27" s="108">
        <f>P27/O27*100</f>
        <v>69.05390352439892</v>
      </c>
      <c r="R27" s="88"/>
      <c r="S27" s="88"/>
      <c r="T27" s="110"/>
      <c r="U27" s="88">
        <f>U10+U18+U26</f>
        <v>21840100</v>
      </c>
      <c r="V27" s="88">
        <f>V10+V18+V26</f>
        <v>13249675.510000002</v>
      </c>
      <c r="W27" s="108">
        <f t="shared" si="5"/>
        <v>60.66673463033595</v>
      </c>
      <c r="X27" s="88">
        <f>X10+X18+X26</f>
        <v>4045221</v>
      </c>
      <c r="Y27" s="88">
        <f>Y10+Y18+Y26</f>
        <v>2576816.69</v>
      </c>
      <c r="Z27" s="111">
        <f t="shared" si="6"/>
        <v>63.700269775124774</v>
      </c>
    </row>
    <row r="28" spans="1:26" ht="28.5" customHeight="1" thickBot="1">
      <c r="A28" s="112"/>
      <c r="B28" s="113" t="s">
        <v>34</v>
      </c>
      <c r="C28" s="114">
        <v>249128419</v>
      </c>
      <c r="D28" s="114">
        <v>248344253.61</v>
      </c>
      <c r="E28" s="115">
        <f t="shared" si="0"/>
        <v>99.68523647637326</v>
      </c>
      <c r="F28" s="116">
        <v>1055900</v>
      </c>
      <c r="G28" s="117">
        <v>821665.93</v>
      </c>
      <c r="H28" s="108">
        <f t="shared" si="1"/>
        <v>77.8166426744957</v>
      </c>
      <c r="I28" s="118">
        <v>847860</v>
      </c>
      <c r="J28" s="118">
        <v>751565.93</v>
      </c>
      <c r="K28" s="108">
        <f t="shared" si="2"/>
        <v>88.64269218974832</v>
      </c>
      <c r="L28" s="119"/>
      <c r="M28" s="120"/>
      <c r="N28" s="121"/>
      <c r="O28" s="119">
        <v>73674097</v>
      </c>
      <c r="P28" s="120">
        <v>48109048.449999996</v>
      </c>
      <c r="Q28" s="108">
        <f>P28/O28*100</f>
        <v>65.29981419385432</v>
      </c>
      <c r="R28" s="119">
        <v>37001151</v>
      </c>
      <c r="S28" s="120">
        <v>27899055.91</v>
      </c>
      <c r="T28" s="108">
        <f>S28/R28*100</f>
        <v>75.40050824364896</v>
      </c>
      <c r="U28" s="119"/>
      <c r="V28" s="120"/>
      <c r="W28" s="108"/>
      <c r="X28" s="119">
        <v>6748315</v>
      </c>
      <c r="Y28" s="120">
        <v>4890294.43</v>
      </c>
      <c r="Z28" s="111">
        <f t="shared" si="6"/>
        <v>72.46689625484287</v>
      </c>
    </row>
    <row r="29" spans="1:26" ht="24.75" customHeight="1" thickBot="1">
      <c r="A29" s="72"/>
      <c r="B29" s="122" t="s">
        <v>35</v>
      </c>
      <c r="C29" s="123">
        <f>C27+C28</f>
        <v>308513283</v>
      </c>
      <c r="D29" s="124">
        <f>D27+D28</f>
        <v>309983584.94</v>
      </c>
      <c r="E29" s="87">
        <f t="shared" si="0"/>
        <v>100.47657654338337</v>
      </c>
      <c r="F29" s="123">
        <f>F27+F28</f>
        <v>63096697</v>
      </c>
      <c r="G29" s="124">
        <f>G27+G28</f>
        <v>38829417.95</v>
      </c>
      <c r="H29" s="89">
        <f t="shared" si="1"/>
        <v>61.53954136458205</v>
      </c>
      <c r="I29" s="123">
        <f>I27+I28</f>
        <v>13443361</v>
      </c>
      <c r="J29" s="123">
        <f>J27+J28</f>
        <v>8485991.49</v>
      </c>
      <c r="K29" s="89">
        <f t="shared" si="2"/>
        <v>63.12403192921771</v>
      </c>
      <c r="L29" s="124">
        <f>L27+L28</f>
        <v>363999</v>
      </c>
      <c r="M29" s="124">
        <f>M27+M28</f>
        <v>239777.83</v>
      </c>
      <c r="N29" s="43">
        <f>N27+N28</f>
        <v>65.87321119014062</v>
      </c>
      <c r="O29" s="124">
        <f>O27+O28</f>
        <v>92815517</v>
      </c>
      <c r="P29" s="124">
        <f>P27+P28</f>
        <v>61326946.14999999</v>
      </c>
      <c r="Q29" s="89">
        <f>P29/O29*100</f>
        <v>66.07402310758016</v>
      </c>
      <c r="R29" s="124">
        <f>R27+R28</f>
        <v>37001151</v>
      </c>
      <c r="S29" s="124">
        <f>S27+S28</f>
        <v>27899055.91</v>
      </c>
      <c r="T29" s="89">
        <f>S29/R29*100</f>
        <v>75.40050824364896</v>
      </c>
      <c r="U29" s="124">
        <f>U27+U28</f>
        <v>21840100</v>
      </c>
      <c r="V29" s="124">
        <f>V27+V28</f>
        <v>13249675.510000002</v>
      </c>
      <c r="W29" s="89">
        <f>V29/U29*100</f>
        <v>60.66673463033595</v>
      </c>
      <c r="X29" s="124">
        <f>X27+X28</f>
        <v>10793536</v>
      </c>
      <c r="Y29" s="124">
        <f>Y27+Y28</f>
        <v>7467111.119999999</v>
      </c>
      <c r="Z29" s="50">
        <f t="shared" si="6"/>
        <v>69.1813240813761</v>
      </c>
    </row>
    <row r="30" spans="9:25" ht="12.75">
      <c r="I30" s="125"/>
      <c r="J30" s="126"/>
      <c r="K30" s="125"/>
      <c r="L30" s="125"/>
      <c r="M30" s="125"/>
      <c r="N30" s="125"/>
      <c r="O30" s="125"/>
      <c r="P30" s="126"/>
      <c r="Q30" s="125"/>
      <c r="R30" s="125"/>
      <c r="S30" s="126"/>
      <c r="T30" s="125"/>
      <c r="U30" s="125"/>
      <c r="V30" s="125"/>
      <c r="W30" s="125"/>
      <c r="X30" s="125"/>
      <c r="Y30" s="126"/>
    </row>
    <row r="34" spans="6:7" ht="12.75">
      <c r="F34" s="126"/>
      <c r="G34" s="126"/>
    </row>
    <row r="35" ht="12.75">
      <c r="F35" s="126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2017-05-15T09:43:07Z</dcterms:created>
  <dcterms:modified xsi:type="dcterms:W3CDTF">2017-05-15T09:43:27Z</dcterms:modified>
  <cp:category/>
  <cp:version/>
  <cp:contentType/>
  <cp:contentStatus/>
</cp:coreProperties>
</file>