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 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<sst xmlns="http://schemas.openxmlformats.org/spreadsheetml/2006/main" count="53" uniqueCount="33">
  <si>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13.05.2019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</si>
  <si>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</si>
  <si>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</si>
  <si>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</si>
  <si>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</si>
  <si>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</si>
  <si>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</si>
  <si>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</si>
  <si>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</si>
  <si>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</si>
  <si>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</si>
  <si>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січень-травень</t>
  </si>
  <si>
    <t>надійшло за січень-травень</t>
  </si>
  <si>
    <t>%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</si>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</sst>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N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26" sqref="Y26"/>
    </sheetView>
  </sheetViews>
  <sheetFormatPr defaultColWidth="9.140625" defaultRowHeight="5.2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43598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23623271</v>
      </c>
      <c r="D10" s="37">
        <v>22107004.28</v>
      </c>
      <c r="E10" s="38">
        <f aca="true" t="shared" si="0" ref="E10:E27">D10/C10*100</f>
        <v>93.58147006822215</v>
      </c>
      <c r="F10" s="39">
        <v>24890785</v>
      </c>
      <c r="G10" s="39">
        <v>17021494.28</v>
      </c>
      <c r="H10" s="40">
        <f aca="true" t="shared" si="1" ref="H10:H27">G10/F10*100</f>
        <v>68.3847226192344</v>
      </c>
      <c r="I10" s="39">
        <v>3732292</v>
      </c>
      <c r="J10" s="39">
        <v>2440471.39</v>
      </c>
      <c r="K10" s="40">
        <f aca="true" t="shared" si="2" ref="K10:K27">J10/I10*100</f>
        <v>65.38800795864846</v>
      </c>
      <c r="L10" s="39"/>
      <c r="M10" s="39"/>
      <c r="N10" s="39"/>
      <c r="O10" s="41">
        <v>9676118</v>
      </c>
      <c r="P10" s="41">
        <v>7062083.76</v>
      </c>
      <c r="Q10" s="40">
        <f>P10/O10*100</f>
        <v>72.98468001320364</v>
      </c>
      <c r="R10" s="42"/>
      <c r="S10" s="42"/>
      <c r="T10" s="39"/>
      <c r="U10" s="41">
        <v>9065365</v>
      </c>
      <c r="V10" s="41">
        <v>6762457.239999999</v>
      </c>
      <c r="W10" s="40">
        <f aca="true" t="shared" si="3" ref="W10:W17">V10/U10*100</f>
        <v>74.59663499484024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4663959</v>
      </c>
      <c r="D11" s="45">
        <v>4178875.51</v>
      </c>
      <c r="E11" s="46">
        <f t="shared" si="0"/>
        <v>89.59931916211097</v>
      </c>
      <c r="F11" s="47">
        <v>4875729</v>
      </c>
      <c r="G11" s="47">
        <v>3037081.78</v>
      </c>
      <c r="H11" s="48">
        <f t="shared" si="1"/>
        <v>62.28979871522802</v>
      </c>
      <c r="I11" s="47">
        <v>1179971</v>
      </c>
      <c r="J11" s="47">
        <v>921243.89</v>
      </c>
      <c r="K11" s="48">
        <f t="shared" si="2"/>
        <v>78.07343485560239</v>
      </c>
      <c r="L11" s="49"/>
      <c r="M11" s="47"/>
      <c r="N11" s="47"/>
      <c r="O11" s="49">
        <v>1525250</v>
      </c>
      <c r="P11" s="49">
        <v>1126424.34</v>
      </c>
      <c r="Q11" s="48">
        <f>P11/O11*100</f>
        <v>73.85178429765614</v>
      </c>
      <c r="R11" s="47"/>
      <c r="S11" s="47"/>
      <c r="T11" s="47"/>
      <c r="U11" s="49">
        <v>1387409</v>
      </c>
      <c r="V11" s="49">
        <v>436674</v>
      </c>
      <c r="W11" s="48">
        <f t="shared" si="3"/>
        <v>31.47406424493426</v>
      </c>
      <c r="X11" s="49">
        <v>606420</v>
      </c>
      <c r="Y11" s="49">
        <v>479433.87</v>
      </c>
      <c r="Z11" s="50">
        <f aca="true" t="shared" si="4" ref="Z11:Z17">Y11/X11*100</f>
        <v>79.05970614425645</v>
      </c>
    </row>
    <row r="12" spans="1:26" ht="25.5">
      <c r="A12" s="18"/>
      <c r="B12" s="44" t="s">
        <v>17</v>
      </c>
      <c r="C12" s="45">
        <v>4530338</v>
      </c>
      <c r="D12" s="45">
        <v>4187954.34</v>
      </c>
      <c r="E12" s="46">
        <f t="shared" si="0"/>
        <v>92.44242570863366</v>
      </c>
      <c r="F12" s="47">
        <v>4657136</v>
      </c>
      <c r="G12" s="47">
        <v>2951911.42</v>
      </c>
      <c r="H12" s="48">
        <f t="shared" si="1"/>
        <v>63.38469437010213</v>
      </c>
      <c r="I12" s="47">
        <v>1824759</v>
      </c>
      <c r="J12" s="47">
        <v>1299184.43</v>
      </c>
      <c r="K12" s="48">
        <f t="shared" si="2"/>
        <v>71.19758992831382</v>
      </c>
      <c r="L12" s="51"/>
      <c r="M12" s="51"/>
      <c r="N12" s="47"/>
      <c r="O12" s="49">
        <v>1362220</v>
      </c>
      <c r="P12" s="49">
        <v>1024006.21</v>
      </c>
      <c r="Q12" s="48">
        <f>P12/O12*100</f>
        <v>75.17186724611295</v>
      </c>
      <c r="R12" s="51"/>
      <c r="S12" s="51"/>
      <c r="T12" s="47"/>
      <c r="U12" s="49">
        <v>541142</v>
      </c>
      <c r="V12" s="49">
        <v>234562.92</v>
      </c>
      <c r="W12" s="48">
        <f t="shared" si="3"/>
        <v>43.34590920682557</v>
      </c>
      <c r="X12" s="49">
        <v>448360</v>
      </c>
      <c r="Y12" s="49">
        <v>323062.43</v>
      </c>
      <c r="Z12" s="50">
        <f t="shared" si="4"/>
        <v>72.05424881791419</v>
      </c>
    </row>
    <row r="13" spans="1:26" ht="25.5">
      <c r="A13" s="18"/>
      <c r="B13" s="44" t="s">
        <v>18</v>
      </c>
      <c r="C13" s="45">
        <v>6431312</v>
      </c>
      <c r="D13" s="45">
        <v>6170255.68</v>
      </c>
      <c r="E13" s="46">
        <f t="shared" si="0"/>
        <v>95.9408543699948</v>
      </c>
      <c r="F13" s="47">
        <v>8191859</v>
      </c>
      <c r="G13" s="47">
        <v>5710725.260000002</v>
      </c>
      <c r="H13" s="48">
        <f t="shared" si="1"/>
        <v>69.71220158940726</v>
      </c>
      <c r="I13" s="47">
        <v>2319491</v>
      </c>
      <c r="J13" s="47">
        <v>1736555.35</v>
      </c>
      <c r="K13" s="48">
        <f t="shared" si="2"/>
        <v>74.86794947684643</v>
      </c>
      <c r="L13" s="51">
        <v>571985</v>
      </c>
      <c r="M13" s="51">
        <v>361674.02</v>
      </c>
      <c r="N13" s="48">
        <f>M13/L13*100</f>
        <v>63.231381941834144</v>
      </c>
      <c r="O13" s="49">
        <v>3014531</v>
      </c>
      <c r="P13" s="49">
        <v>2269439.91</v>
      </c>
      <c r="Q13" s="48">
        <f>P13/O13*100</f>
        <v>75.28334954923336</v>
      </c>
      <c r="R13" s="51"/>
      <c r="S13" s="51"/>
      <c r="T13" s="47"/>
      <c r="U13" s="49">
        <v>1159311</v>
      </c>
      <c r="V13" s="49">
        <v>814400.94</v>
      </c>
      <c r="W13" s="48">
        <f t="shared" si="3"/>
        <v>70.24870289335648</v>
      </c>
      <c r="X13" s="49">
        <v>639608</v>
      </c>
      <c r="Y13" s="49">
        <v>430239.04</v>
      </c>
      <c r="Z13" s="50">
        <f t="shared" si="4"/>
        <v>67.26605045590424</v>
      </c>
    </row>
    <row r="14" spans="1:26" ht="25.5">
      <c r="A14" s="18"/>
      <c r="B14" s="44" t="s">
        <v>19</v>
      </c>
      <c r="C14" s="45">
        <v>1758705</v>
      </c>
      <c r="D14" s="45">
        <v>1752943.82</v>
      </c>
      <c r="E14" s="46">
        <f t="shared" si="0"/>
        <v>99.67241919480527</v>
      </c>
      <c r="F14" s="47">
        <v>1856458</v>
      </c>
      <c r="G14" s="47">
        <v>1369251.03</v>
      </c>
      <c r="H14" s="48">
        <f t="shared" si="1"/>
        <v>73.75610059586589</v>
      </c>
      <c r="I14" s="47">
        <v>570304</v>
      </c>
      <c r="J14" s="47">
        <v>456444.86</v>
      </c>
      <c r="K14" s="48">
        <f t="shared" si="2"/>
        <v>80.03536008865447</v>
      </c>
      <c r="L14" s="47"/>
      <c r="M14" s="47"/>
      <c r="N14" s="47"/>
      <c r="O14" s="49">
        <v>976009</v>
      </c>
      <c r="P14" s="49">
        <v>724059.43</v>
      </c>
      <c r="Q14" s="48">
        <f>P14/O14*100</f>
        <v>74.18573291844646</v>
      </c>
      <c r="R14" s="51"/>
      <c r="S14" s="51"/>
      <c r="T14" s="47"/>
      <c r="U14" s="49">
        <v>58143</v>
      </c>
      <c r="V14" s="49">
        <v>40699.64</v>
      </c>
      <c r="W14" s="48">
        <f t="shared" si="3"/>
        <v>69.9992088471527</v>
      </c>
      <c r="X14" s="49">
        <v>213436</v>
      </c>
      <c r="Y14" s="49">
        <v>148047.1</v>
      </c>
      <c r="Z14" s="50">
        <f t="shared" si="4"/>
        <v>69.36369684589292</v>
      </c>
    </row>
    <row r="15" spans="1:26" ht="25.5">
      <c r="A15" s="18"/>
      <c r="B15" s="44" t="s">
        <v>20</v>
      </c>
      <c r="C15" s="45">
        <v>2120516</v>
      </c>
      <c r="D15" s="45">
        <v>1859321.96</v>
      </c>
      <c r="E15" s="46">
        <f t="shared" si="0"/>
        <v>87.68252444216408</v>
      </c>
      <c r="F15" s="47">
        <v>3109226</v>
      </c>
      <c r="G15" s="47">
        <v>1237187.59</v>
      </c>
      <c r="H15" s="48">
        <f t="shared" si="1"/>
        <v>39.79085437983601</v>
      </c>
      <c r="I15" s="47">
        <v>827927</v>
      </c>
      <c r="J15" s="47">
        <v>607334.04</v>
      </c>
      <c r="K15" s="48">
        <f t="shared" si="2"/>
        <v>73.35598911498236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1610569</v>
      </c>
      <c r="V15" s="49">
        <v>287484.39</v>
      </c>
      <c r="W15" s="48">
        <f t="shared" si="3"/>
        <v>17.849864861424752</v>
      </c>
      <c r="X15" s="49">
        <v>177180</v>
      </c>
      <c r="Y15" s="49">
        <v>109804.65</v>
      </c>
      <c r="Z15" s="50">
        <f t="shared" si="4"/>
        <v>61.97350152387402</v>
      </c>
    </row>
    <row r="16" spans="1:26" ht="26.25" thickBot="1">
      <c r="A16" s="35"/>
      <c r="B16" s="52" t="s">
        <v>21</v>
      </c>
      <c r="C16" s="53">
        <v>15266499</v>
      </c>
      <c r="D16" s="53">
        <v>15740218.97</v>
      </c>
      <c r="E16" s="54">
        <f t="shared" si="0"/>
        <v>103.10300331464339</v>
      </c>
      <c r="F16" s="55">
        <v>14717084</v>
      </c>
      <c r="G16" s="55">
        <v>9822442.860000001</v>
      </c>
      <c r="H16" s="54">
        <f t="shared" si="1"/>
        <v>66.7417734382708</v>
      </c>
      <c r="I16" s="55">
        <v>3310556</v>
      </c>
      <c r="J16" s="55">
        <v>2372798.56</v>
      </c>
      <c r="K16" s="54">
        <f t="shared" si="2"/>
        <v>71.67371764742842</v>
      </c>
      <c r="L16" s="56"/>
      <c r="M16" s="56"/>
      <c r="N16" s="56"/>
      <c r="O16" s="57">
        <v>4826017</v>
      </c>
      <c r="P16" s="57">
        <v>3491977.28</v>
      </c>
      <c r="Q16" s="54">
        <f>P16/O16*100</f>
        <v>72.35733483740317</v>
      </c>
      <c r="R16" s="58"/>
      <c r="S16" s="58"/>
      <c r="T16" s="56"/>
      <c r="U16" s="57">
        <v>3244231</v>
      </c>
      <c r="V16" s="57">
        <v>1862496.8</v>
      </c>
      <c r="W16" s="54">
        <f t="shared" si="3"/>
        <v>57.4095001249911</v>
      </c>
      <c r="X16" s="57">
        <v>1301739</v>
      </c>
      <c r="Y16" s="57">
        <v>808396.81</v>
      </c>
      <c r="Z16" s="59">
        <f t="shared" si="4"/>
        <v>62.10129757194031</v>
      </c>
    </row>
    <row r="17" spans="1:26" ht="26.25" thickBot="1">
      <c r="A17" s="60"/>
      <c r="B17" s="61" t="s">
        <v>22</v>
      </c>
      <c r="C17" s="62">
        <f>SUM(C11:C16)</f>
        <v>34771329</v>
      </c>
      <c r="D17" s="62">
        <f>SUM(D11:D16)</f>
        <v>33889570.28</v>
      </c>
      <c r="E17" s="63">
        <f t="shared" si="0"/>
        <v>97.46412131673196</v>
      </c>
      <c r="F17" s="64">
        <f>SUM(F11:F16)</f>
        <v>37407492</v>
      </c>
      <c r="G17" s="64">
        <f>SUM(G11:G16)</f>
        <v>24128599.94</v>
      </c>
      <c r="H17" s="65">
        <f t="shared" si="1"/>
        <v>64.50205199535965</v>
      </c>
      <c r="I17" s="64">
        <f>SUM(I11:I16)</f>
        <v>10033008</v>
      </c>
      <c r="J17" s="64">
        <f>SUM(J11:J16)</f>
        <v>7393561.130000001</v>
      </c>
      <c r="K17" s="65">
        <f t="shared" si="2"/>
        <v>73.69236753324627</v>
      </c>
      <c r="L17" s="64">
        <f>SUM(L11:L16)</f>
        <v>571985</v>
      </c>
      <c r="M17" s="64">
        <f>SUM(M11:M16)</f>
        <v>361674.02</v>
      </c>
      <c r="N17" s="65">
        <f>M17/L17*100</f>
        <v>63.231381941834144</v>
      </c>
      <c r="O17" s="64">
        <f>SUM(O11:O16)</f>
        <v>11704027</v>
      </c>
      <c r="P17" s="64">
        <f>SUM(P11:P16)</f>
        <v>8635907.17</v>
      </c>
      <c r="Q17" s="65">
        <f>P17/O17*100</f>
        <v>73.78577621189699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8000805</v>
      </c>
      <c r="V17" s="64">
        <f>SUM(V11:V16)</f>
        <v>3676318.6899999995</v>
      </c>
      <c r="W17" s="65">
        <f t="shared" si="3"/>
        <v>45.94935997065295</v>
      </c>
      <c r="X17" s="64">
        <f>SUM(X11:X16)</f>
        <v>3386743</v>
      </c>
      <c r="Y17" s="64">
        <f>SUM(Y11:Y16)</f>
        <v>2298983.9000000004</v>
      </c>
      <c r="Z17" s="66">
        <f t="shared" si="4"/>
        <v>67.88185285981253</v>
      </c>
    </row>
    <row r="18" spans="1:26" ht="25.5">
      <c r="A18" s="18"/>
      <c r="B18" s="67" t="s">
        <v>23</v>
      </c>
      <c r="C18" s="68">
        <v>583920</v>
      </c>
      <c r="D18" s="69">
        <v>869281.96</v>
      </c>
      <c r="E18" s="70">
        <f t="shared" si="0"/>
        <v>148.87004384162213</v>
      </c>
      <c r="F18" s="71">
        <v>680749</v>
      </c>
      <c r="G18" s="71">
        <v>464461.12</v>
      </c>
      <c r="H18" s="72">
        <f t="shared" si="1"/>
        <v>68.22795479684876</v>
      </c>
      <c r="I18" s="73">
        <v>607916</v>
      </c>
      <c r="J18" s="73">
        <v>428977.34</v>
      </c>
      <c r="K18" s="72">
        <f t="shared" si="2"/>
        <v>70.56523269662256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72333</v>
      </c>
      <c r="V18" s="75">
        <v>35483.78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2948931</v>
      </c>
      <c r="D19" s="45">
        <v>2866201.26</v>
      </c>
      <c r="E19" s="46">
        <f t="shared" si="0"/>
        <v>97.19458542773634</v>
      </c>
      <c r="F19" s="47">
        <v>2996566</v>
      </c>
      <c r="G19" s="47">
        <v>2264960.28</v>
      </c>
      <c r="H19" s="48">
        <f t="shared" si="1"/>
        <v>75.58519585418776</v>
      </c>
      <c r="I19" s="73">
        <v>841435</v>
      </c>
      <c r="J19" s="73">
        <v>644775.95</v>
      </c>
      <c r="K19" s="48">
        <f t="shared" si="2"/>
        <v>76.6281352689156</v>
      </c>
      <c r="L19" s="47"/>
      <c r="M19" s="47"/>
      <c r="N19" s="47"/>
      <c r="O19" s="49">
        <v>1658465</v>
      </c>
      <c r="P19" s="49">
        <v>1280640.56</v>
      </c>
      <c r="Q19" s="48">
        <f>P19/O19*100</f>
        <v>77.21842547174647</v>
      </c>
      <c r="R19" s="51"/>
      <c r="S19" s="51"/>
      <c r="T19" s="47"/>
      <c r="U19" s="75">
        <v>67000</v>
      </c>
      <c r="V19" s="75">
        <v>59381.09</v>
      </c>
      <c r="W19" s="48">
        <f aca="true" t="shared" si="5" ref="W19:W25">V19/U19*100</f>
        <v>88.62849253731343</v>
      </c>
      <c r="X19" s="49">
        <v>413890</v>
      </c>
      <c r="Y19" s="49">
        <v>280162.68</v>
      </c>
      <c r="Z19" s="50">
        <f aca="true" t="shared" si="6" ref="Z19:Z27">Y19/X19*100</f>
        <v>67.69013022783831</v>
      </c>
    </row>
    <row r="20" spans="1:26" ht="25.5">
      <c r="A20" s="18"/>
      <c r="B20" s="44" t="s">
        <v>25</v>
      </c>
      <c r="C20" s="77">
        <v>712405</v>
      </c>
      <c r="D20" s="45">
        <v>922112.67</v>
      </c>
      <c r="E20" s="46">
        <f t="shared" si="0"/>
        <v>129.43658031597195</v>
      </c>
      <c r="F20" s="47">
        <v>784592</v>
      </c>
      <c r="G20" s="47">
        <v>473840.81</v>
      </c>
      <c r="H20" s="48">
        <f t="shared" si="1"/>
        <v>60.39327574076717</v>
      </c>
      <c r="I20" s="73">
        <v>446559</v>
      </c>
      <c r="J20" s="73">
        <v>286276.78</v>
      </c>
      <c r="K20" s="48">
        <f t="shared" si="2"/>
        <v>64.107269140248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56300</v>
      </c>
      <c r="V20" s="75">
        <v>6697.97</v>
      </c>
      <c r="W20" s="48">
        <f t="shared" si="5"/>
        <v>11.896927175843695</v>
      </c>
      <c r="X20" s="49">
        <v>281233</v>
      </c>
      <c r="Y20" s="49">
        <v>180866.06</v>
      </c>
      <c r="Z20" s="50">
        <f t="shared" si="6"/>
        <v>64.31181973665964</v>
      </c>
    </row>
    <row r="21" spans="1:26" ht="25.5">
      <c r="A21" s="18"/>
      <c r="B21" s="44" t="s">
        <v>26</v>
      </c>
      <c r="C21" s="77">
        <v>1115970</v>
      </c>
      <c r="D21" s="45">
        <v>1036499.4</v>
      </c>
      <c r="E21" s="46">
        <f t="shared" si="0"/>
        <v>92.87878706416839</v>
      </c>
      <c r="F21" s="47">
        <v>1399595</v>
      </c>
      <c r="G21" s="47">
        <v>984058.83</v>
      </c>
      <c r="H21" s="48">
        <f t="shared" si="1"/>
        <v>70.31025618125243</v>
      </c>
      <c r="I21" s="73">
        <v>724361</v>
      </c>
      <c r="J21" s="73">
        <v>500036.17</v>
      </c>
      <c r="K21" s="48">
        <f t="shared" si="2"/>
        <v>69.03134900967888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427414</v>
      </c>
      <c r="V21" s="75">
        <v>323151.65</v>
      </c>
      <c r="W21" s="48">
        <f t="shared" si="5"/>
        <v>75.60623891589887</v>
      </c>
      <c r="X21" s="49">
        <v>193695</v>
      </c>
      <c r="Y21" s="49">
        <v>135201.15</v>
      </c>
      <c r="Z21" s="50">
        <f t="shared" si="6"/>
        <v>69.80105320219933</v>
      </c>
    </row>
    <row r="22" spans="1:26" ht="27.75" customHeight="1">
      <c r="A22" s="18"/>
      <c r="B22" s="44" t="s">
        <v>27</v>
      </c>
      <c r="C22" s="77">
        <v>1666815</v>
      </c>
      <c r="D22" s="45">
        <v>1775726.64</v>
      </c>
      <c r="E22" s="46">
        <f t="shared" si="0"/>
        <v>106.53411686359912</v>
      </c>
      <c r="F22" s="47">
        <v>1839699</v>
      </c>
      <c r="G22" s="47">
        <v>1181706.56</v>
      </c>
      <c r="H22" s="48">
        <f t="shared" si="1"/>
        <v>64.23369040261477</v>
      </c>
      <c r="I22" s="73">
        <v>866457</v>
      </c>
      <c r="J22" s="73">
        <v>679328.03</v>
      </c>
      <c r="K22" s="48">
        <f t="shared" si="2"/>
        <v>78.40297094951048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648237</v>
      </c>
      <c r="V22" s="75">
        <v>291881.56</v>
      </c>
      <c r="W22" s="48">
        <f t="shared" si="5"/>
        <v>45.02698241538203</v>
      </c>
      <c r="X22" s="49">
        <v>261320</v>
      </c>
      <c r="Y22" s="49">
        <v>161574.88</v>
      </c>
      <c r="Z22" s="50">
        <f t="shared" si="6"/>
        <v>61.830277054951786</v>
      </c>
    </row>
    <row r="23" spans="1:30" ht="26.25" thickBot="1">
      <c r="A23" s="18"/>
      <c r="B23" s="44" t="s">
        <v>28</v>
      </c>
      <c r="C23" s="77">
        <v>1119838</v>
      </c>
      <c r="D23" s="45">
        <v>855728.08</v>
      </c>
      <c r="E23" s="46">
        <f t="shared" si="0"/>
        <v>76.41534579108765</v>
      </c>
      <c r="F23" s="47">
        <v>1243518</v>
      </c>
      <c r="G23" s="47">
        <v>654883.83</v>
      </c>
      <c r="H23" s="48">
        <f t="shared" si="1"/>
        <v>52.663799800244135</v>
      </c>
      <c r="I23" s="73">
        <v>545615</v>
      </c>
      <c r="J23" s="73">
        <v>384645.48</v>
      </c>
      <c r="K23" s="48">
        <f t="shared" si="2"/>
        <v>70.49759995601293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261400</v>
      </c>
      <c r="V23" s="75">
        <v>88494.45</v>
      </c>
      <c r="W23" s="48">
        <f t="shared" si="5"/>
        <v>33.854035960214226</v>
      </c>
      <c r="X23" s="49">
        <v>221503</v>
      </c>
      <c r="Y23" s="49">
        <v>169743.9</v>
      </c>
      <c r="Z23" s="50">
        <f t="shared" si="6"/>
        <v>76.63277698270451</v>
      </c>
      <c r="AD23" s="78"/>
    </row>
    <row r="24" spans="1:26" ht="37.5" customHeight="1" thickBot="1">
      <c r="A24" s="18"/>
      <c r="B24" s="79" t="s">
        <v>29</v>
      </c>
      <c r="C24" s="80">
        <f>SUM(C18:C23)</f>
        <v>8147879</v>
      </c>
      <c r="D24" s="81">
        <f>SUM(D18:D23)</f>
        <v>8325550.01</v>
      </c>
      <c r="E24" s="63">
        <f t="shared" si="0"/>
        <v>102.18057987851807</v>
      </c>
      <c r="F24" s="81">
        <f>SUM(F18:F23)</f>
        <v>8944719</v>
      </c>
      <c r="G24" s="81">
        <f>SUM(G18:G23)</f>
        <v>6023911.43</v>
      </c>
      <c r="H24" s="65">
        <f t="shared" si="1"/>
        <v>67.34601086965392</v>
      </c>
      <c r="I24" s="64">
        <f>SUM(I18:I23)</f>
        <v>4032343</v>
      </c>
      <c r="J24" s="64">
        <f>SUM(J18:J23)</f>
        <v>2924039.75</v>
      </c>
      <c r="K24" s="65">
        <f t="shared" si="2"/>
        <v>72.51465835123649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1658465</v>
      </c>
      <c r="P24" s="64">
        <f>SUM(P18:P23)</f>
        <v>1280640.56</v>
      </c>
      <c r="Q24" s="65">
        <f>P24/O24*100</f>
        <v>77.21842547174647</v>
      </c>
      <c r="R24" s="64"/>
      <c r="S24" s="64"/>
      <c r="T24" s="64"/>
      <c r="U24" s="64">
        <f>SUM(U18:U23)</f>
        <v>1532684</v>
      </c>
      <c r="V24" s="64">
        <f>SUM(V18:V23)</f>
        <v>805090.5</v>
      </c>
      <c r="W24" s="65">
        <f t="shared" si="5"/>
        <v>52.528146702125156</v>
      </c>
      <c r="X24" s="64">
        <f>SUM(X18:X23)</f>
        <v>1371641</v>
      </c>
      <c r="Y24" s="64">
        <f>SUM(Y18:Y23)</f>
        <v>927548.67</v>
      </c>
      <c r="Z24" s="66">
        <f t="shared" si="6"/>
        <v>67.62328262278541</v>
      </c>
    </row>
    <row r="25" spans="1:26" ht="22.5" customHeight="1" thickBot="1">
      <c r="A25" s="18"/>
      <c r="B25" s="82" t="s">
        <v>30</v>
      </c>
      <c r="C25" s="83">
        <f>C10+C17+C24</f>
        <v>66542479</v>
      </c>
      <c r="D25" s="84">
        <f>D10+D17+D24</f>
        <v>64322124.57</v>
      </c>
      <c r="E25" s="85">
        <f t="shared" si="0"/>
        <v>96.66325261191426</v>
      </c>
      <c r="F25" s="86">
        <f>F10+F17+F24</f>
        <v>71242996</v>
      </c>
      <c r="G25" s="87">
        <f>G10+G17+G24</f>
        <v>47174005.65</v>
      </c>
      <c r="H25" s="85">
        <f t="shared" si="1"/>
        <v>66.21563985040719</v>
      </c>
      <c r="I25" s="87">
        <f>I10+I17+I24</f>
        <v>17797643</v>
      </c>
      <c r="J25" s="87">
        <f>J10+J17+J24</f>
        <v>12758072.270000001</v>
      </c>
      <c r="K25" s="85">
        <f t="shared" si="2"/>
        <v>71.68405541115754</v>
      </c>
      <c r="L25" s="87">
        <f>L10+L17+L24</f>
        <v>571985</v>
      </c>
      <c r="M25" s="87">
        <f>M10+M17+M24</f>
        <v>361674.02</v>
      </c>
      <c r="N25" s="85">
        <f>N10+N17+N24</f>
        <v>63.231381941834144</v>
      </c>
      <c r="O25" s="87">
        <f>O10+O17+O24</f>
        <v>23038610</v>
      </c>
      <c r="P25" s="87">
        <f>P10+P17+P24</f>
        <v>16978631.49</v>
      </c>
      <c r="Q25" s="85">
        <f>P25/O25*100</f>
        <v>73.69642304809187</v>
      </c>
      <c r="R25" s="87"/>
      <c r="S25" s="87"/>
      <c r="T25" s="86"/>
      <c r="U25" s="87">
        <f>U10+U17+U24</f>
        <v>18598854</v>
      </c>
      <c r="V25" s="87">
        <f>V10+V17+V24</f>
        <v>11243866.43</v>
      </c>
      <c r="W25" s="85">
        <f t="shared" si="5"/>
        <v>60.454619569571335</v>
      </c>
      <c r="X25" s="87">
        <f>X10+X17+X24</f>
        <v>4758384</v>
      </c>
      <c r="Y25" s="87">
        <f>Y10+Y17+Y24</f>
        <v>3226532.5700000003</v>
      </c>
      <c r="Z25" s="88">
        <f t="shared" si="6"/>
        <v>67.80731798862809</v>
      </c>
    </row>
    <row r="26" spans="1:26" ht="28.5" customHeight="1" thickBot="1">
      <c r="A26" s="60"/>
      <c r="B26" s="89" t="s">
        <v>31</v>
      </c>
      <c r="C26" s="89">
        <v>305998720</v>
      </c>
      <c r="D26" s="89">
        <v>285377363.59000003</v>
      </c>
      <c r="E26" s="90">
        <f t="shared" si="0"/>
        <v>93.26096644783351</v>
      </c>
      <c r="F26" s="91">
        <v>320957766.00000006</v>
      </c>
      <c r="G26" s="91">
        <v>254045010.18000013</v>
      </c>
      <c r="H26" s="90">
        <f t="shared" si="1"/>
        <v>79.15216177694859</v>
      </c>
      <c r="I26" s="92">
        <v>2746325</v>
      </c>
      <c r="J26" s="92">
        <v>1966222.02</v>
      </c>
      <c r="K26" s="90">
        <f t="shared" si="2"/>
        <v>71.59465904435928</v>
      </c>
      <c r="L26" s="93"/>
      <c r="M26" s="91"/>
      <c r="N26" s="90"/>
      <c r="O26" s="93">
        <v>114747269</v>
      </c>
      <c r="P26" s="92">
        <v>77274629.58000001</v>
      </c>
      <c r="Q26" s="90">
        <f>P26/O26*100</f>
        <v>67.34332786604273</v>
      </c>
      <c r="R26" s="93">
        <v>33272220</v>
      </c>
      <c r="S26" s="92">
        <v>25025157.18</v>
      </c>
      <c r="T26" s="90">
        <f>S26/R26*100</f>
        <v>75.21336772839324</v>
      </c>
      <c r="U26" s="93"/>
      <c r="V26" s="92"/>
      <c r="W26" s="48"/>
      <c r="X26" s="93">
        <v>6566756</v>
      </c>
      <c r="Y26" s="92">
        <v>4894184.48</v>
      </c>
      <c r="Z26" s="94">
        <f t="shared" si="6"/>
        <v>74.52971421505535</v>
      </c>
    </row>
    <row r="27" spans="1:26" ht="24.75" customHeight="1" thickBot="1">
      <c r="A27" s="35"/>
      <c r="B27" s="95" t="s">
        <v>32</v>
      </c>
      <c r="C27" s="96">
        <f>C25+C26</f>
        <v>372541199</v>
      </c>
      <c r="D27" s="97">
        <f>D25+D26</f>
        <v>349699488.16</v>
      </c>
      <c r="E27" s="98">
        <f t="shared" si="0"/>
        <v>93.86867522268322</v>
      </c>
      <c r="F27" s="96">
        <f>F25+F26</f>
        <v>392200762.00000006</v>
      </c>
      <c r="G27" s="96">
        <f>G25+G26</f>
        <v>301219015.8300001</v>
      </c>
      <c r="H27" s="98">
        <f t="shared" si="1"/>
        <v>76.80225155452402</v>
      </c>
      <c r="I27" s="99">
        <f>I25+I26</f>
        <v>20543968</v>
      </c>
      <c r="J27" s="99">
        <f>J25+J26</f>
        <v>14724294.290000001</v>
      </c>
      <c r="K27" s="100">
        <f t="shared" si="2"/>
        <v>71.6721048728269</v>
      </c>
      <c r="L27" s="101">
        <f>L25+L26</f>
        <v>571985</v>
      </c>
      <c r="M27" s="101">
        <f>M25+M26</f>
        <v>361674.02</v>
      </c>
      <c r="N27" s="100">
        <f>N25+N26</f>
        <v>63.231381941834144</v>
      </c>
      <c r="O27" s="101">
        <f>O25+O26</f>
        <v>137785879</v>
      </c>
      <c r="P27" s="101">
        <f>P25+P26</f>
        <v>94253261.07000001</v>
      </c>
      <c r="Q27" s="100">
        <f>P27/O27*100</f>
        <v>68.40560277588388</v>
      </c>
      <c r="R27" s="101">
        <f>R25+R26</f>
        <v>33272220</v>
      </c>
      <c r="S27" s="101">
        <f>S25+S26</f>
        <v>25025157.18</v>
      </c>
      <c r="T27" s="100">
        <f>S27/R27*100</f>
        <v>75.21336772839324</v>
      </c>
      <c r="U27" s="101">
        <f>U25+U26</f>
        <v>18598854</v>
      </c>
      <c r="V27" s="101">
        <f>V25+V26</f>
        <v>11243866.43</v>
      </c>
      <c r="W27" s="100">
        <f>V27/U27*100</f>
        <v>60.454619569571335</v>
      </c>
      <c r="X27" s="101">
        <f>X25+X26</f>
        <v>11325140</v>
      </c>
      <c r="Y27" s="101">
        <f>Y25+Y26</f>
        <v>8120717.050000001</v>
      </c>
      <c r="Z27" s="102">
        <f t="shared" si="6"/>
        <v>71.70522439457703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2019-05-13T09:23:33Z</dcterms:created>
  <dcterms:modified xsi:type="dcterms:W3CDTF">2019-05-13T09:27:05Z</dcterms:modified>
  <cp:category/>
  <cp:version/>
  <cp:contentType/>
  <cp:contentStatus/>
</cp:coreProperties>
</file>