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<sst xmlns="http://schemas.openxmlformats.org/spreadsheetml/2006/main" count="55" uniqueCount="36">
  <si>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</si>
  <si>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</si>
  <si>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</si>
  <si>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</si>
  <si>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</si>
  <si>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</si>
  <si>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</si>
  <si>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</si>
  <si>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</si>
  <si>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</si>
  <si>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%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</si>
  <si>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</si>
  <si>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</si>
  <si>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</si>
  <si>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</si>
  <si>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</si>
  <si>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</si>
  <si>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</si>
  <si>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</si>
  <si>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</si>
  <si>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</si>
  <si>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</si>
  <si>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</si>
  <si>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</si>
  <si>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</si>
  <si>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</si>
  <si>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</si>
  <si>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</si>
  <si>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</si>
  <si>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</si>
  <si>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</si>
  <si>
    <t>затерджено з урахуванням змін за 
січень-травень</t>
  </si>
  <si>
    <t>виконання по доходах за січень-травень</t>
  </si>
  <si>
    <t>затерджено з урахуванням змін на 
січень-травень</t>
  </si>
  <si>
    <t>касові видатки  за січень-травень</t>
  </si>
  <si>
    <t>Інформація про надходження та використання коштів місцевих бюджетів Дергачівського району (станом на 11.05.2018 р.)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</si>
</sst>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</numFmts>
  <fonts count="13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0"/>
      <color indexed="8"/>
      <name val="Calibri"/>
      <family val="2"/>
    </font>
    <font>
      <b/>
      <sz val="13"/>
      <color indexed="56"/>
      <name val="Calibri"/>
      <family val="2"/>
    </font>
    <font>
      <b/>
      <sz val="10"/>
      <color indexed="63"/>
      <name val="Calibri"/>
      <family val="2"/>
    </font>
    <font>
      <sz val="10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350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 wrapText="1"/>
    </xf>
    <xf numFmtId="172" fontId="6" fillId="0" borderId="20" xfId="0" applyNumberFormat="1" applyFont="1" applyFill="1" applyBorder="1" applyAlignment="1">
      <alignment vertical="center"/>
    </xf>
    <xf numFmtId="174" fontId="8" fillId="0" borderId="12" xfId="335" applyNumberFormat="1" applyFont="1" applyFill="1" applyBorder="1" applyAlignment="1">
      <alignment vertical="center" wrapText="1"/>
      <protection/>
    </xf>
    <xf numFmtId="172" fontId="6" fillId="0" borderId="12" xfId="0" applyNumberFormat="1" applyFont="1" applyFill="1" applyBorder="1" applyAlignment="1">
      <alignment horizontal="center" vertical="center"/>
    </xf>
    <xf numFmtId="172" fontId="6" fillId="0" borderId="21" xfId="0" applyNumberFormat="1" applyFont="1" applyFill="1" applyBorder="1" applyAlignment="1">
      <alignment horizontal="center" vertical="center"/>
    </xf>
    <xf numFmtId="14" fontId="6" fillId="0" borderId="21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74" fontId="8" fillId="0" borderId="21" xfId="334" applyNumberFormat="1" applyFont="1" applyBorder="1" applyAlignment="1">
      <alignment vertical="center" wrapText="1"/>
      <protection/>
    </xf>
    <xf numFmtId="172" fontId="6" fillId="0" borderId="21" xfId="0" applyNumberFormat="1" applyFont="1" applyFill="1" applyBorder="1" applyAlignment="1">
      <alignment horizontal="right" vertical="center"/>
    </xf>
    <xf numFmtId="174" fontId="6" fillId="0" borderId="21" xfId="0" applyNumberFormat="1" applyFont="1" applyFill="1" applyBorder="1" applyAlignment="1">
      <alignment horizontal="center" vertical="center" wrapText="1"/>
    </xf>
    <xf numFmtId="1" fontId="8" fillId="0" borderId="21" xfId="336" applyNumberFormat="1" applyFont="1" applyFill="1" applyBorder="1" applyAlignment="1">
      <alignment vertical="center" wrapText="1"/>
      <protection/>
    </xf>
    <xf numFmtId="172" fontId="6" fillId="0" borderId="22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 wrapText="1"/>
    </xf>
    <xf numFmtId="172" fontId="6" fillId="0" borderId="24" xfId="0" applyNumberFormat="1" applyFont="1" applyFill="1" applyBorder="1" applyAlignment="1">
      <alignment vertical="center"/>
    </xf>
    <xf numFmtId="174" fontId="4" fillId="0" borderId="25" xfId="335" applyNumberFormat="1" applyFill="1" applyBorder="1" applyAlignment="1">
      <alignment vertical="center" wrapText="1"/>
      <protection/>
    </xf>
    <xf numFmtId="172" fontId="6" fillId="0" borderId="25" xfId="0" applyNumberFormat="1" applyFont="1" applyFill="1" applyBorder="1" applyAlignment="1">
      <alignment vertical="center"/>
    </xf>
    <xf numFmtId="1" fontId="4" fillId="0" borderId="25" xfId="336" applyNumberFormat="1" applyFont="1" applyFill="1" applyBorder="1" applyAlignment="1">
      <alignment vertical="center" wrapText="1"/>
      <protection/>
    </xf>
    <xf numFmtId="174" fontId="0" fillId="0" borderId="25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horizontal="left" vertical="center" wrapText="1"/>
    </xf>
    <xf numFmtId="172" fontId="6" fillId="0" borderId="28" xfId="0" applyNumberFormat="1" applyFont="1" applyFill="1" applyBorder="1" applyAlignment="1">
      <alignment vertical="center"/>
    </xf>
    <xf numFmtId="174" fontId="4" fillId="0" borderId="29" xfId="335" applyNumberFormat="1" applyFill="1" applyBorder="1" applyAlignment="1">
      <alignment vertical="center" wrapText="1"/>
      <protection/>
    </xf>
    <xf numFmtId="172" fontId="6" fillId="0" borderId="29" xfId="0" applyNumberFormat="1" applyFont="1" applyFill="1" applyBorder="1" applyAlignment="1">
      <alignment vertical="center"/>
    </xf>
    <xf numFmtId="1" fontId="0" fillId="0" borderId="29" xfId="0" applyNumberFormat="1" applyFont="1" applyFill="1" applyBorder="1" applyAlignment="1">
      <alignment vertical="center" wrapText="1"/>
    </xf>
    <xf numFmtId="1" fontId="4" fillId="0" borderId="29" xfId="336" applyNumberFormat="1" applyFont="1" applyFill="1" applyBorder="1" applyAlignment="1">
      <alignment vertical="center" wrapText="1"/>
      <protection/>
    </xf>
    <xf numFmtId="174" fontId="0" fillId="0" borderId="29" xfId="0" applyNumberFormat="1" applyFont="1" applyFill="1" applyBorder="1" applyAlignment="1">
      <alignment vertical="center" wrapText="1"/>
    </xf>
    <xf numFmtId="172" fontId="6" fillId="0" borderId="30" xfId="0" applyNumberFormat="1" applyFont="1" applyFill="1" applyBorder="1" applyAlignment="1">
      <alignment vertical="center"/>
    </xf>
    <xf numFmtId="174" fontId="4" fillId="0" borderId="29" xfId="334" applyNumberFormat="1" applyBorder="1" applyAlignment="1">
      <alignment vertical="center" wrapText="1"/>
      <protection/>
    </xf>
    <xf numFmtId="1" fontId="0" fillId="0" borderId="29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1" fontId="4" fillId="0" borderId="29" xfId="338" applyNumberFormat="1" applyFont="1" applyFill="1" applyBorder="1" applyAlignment="1">
      <alignment vertical="center" wrapText="1"/>
      <protection/>
    </xf>
    <xf numFmtId="0" fontId="0" fillId="0" borderId="18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left" vertical="center" wrapText="1"/>
    </xf>
    <xf numFmtId="172" fontId="6" fillId="0" borderId="32" xfId="0" applyNumberFormat="1" applyFont="1" applyFill="1" applyBorder="1" applyAlignment="1">
      <alignment vertical="center"/>
    </xf>
    <xf numFmtId="174" fontId="4" fillId="0" borderId="25" xfId="339" applyNumberFormat="1" applyFont="1" applyBorder="1" applyAlignment="1">
      <alignment vertical="center" wrapText="1"/>
      <protection/>
    </xf>
    <xf numFmtId="172" fontId="6" fillId="0" borderId="33" xfId="0" applyNumberFormat="1" applyFont="1" applyFill="1" applyBorder="1" applyAlignment="1">
      <alignment vertical="center"/>
    </xf>
    <xf numFmtId="1" fontId="0" fillId="0" borderId="33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1" fontId="4" fillId="0" borderId="33" xfId="336" applyNumberFormat="1" applyFont="1" applyFill="1" applyBorder="1" applyAlignment="1">
      <alignment vertical="center" wrapText="1"/>
      <protection/>
    </xf>
    <xf numFmtId="174" fontId="0" fillId="0" borderId="33" xfId="0" applyNumberFormat="1" applyFont="1" applyFill="1" applyBorder="1" applyAlignment="1">
      <alignment vertical="center" wrapText="1"/>
    </xf>
    <xf numFmtId="172" fontId="6" fillId="0" borderId="34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 wrapText="1"/>
    </xf>
    <xf numFmtId="1" fontId="6" fillId="0" borderId="21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vertical="center"/>
    </xf>
    <xf numFmtId="172" fontId="6" fillId="0" borderId="21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 wrapText="1"/>
    </xf>
    <xf numFmtId="172" fontId="6" fillId="0" borderId="36" xfId="0" applyNumberFormat="1" applyFont="1" applyFill="1" applyBorder="1" applyAlignment="1">
      <alignment vertical="center"/>
    </xf>
    <xf numFmtId="174" fontId="4" fillId="0" borderId="29" xfId="337" applyNumberFormat="1" applyFont="1" applyBorder="1" applyAlignment="1">
      <alignment vertical="center" wrapText="1"/>
      <protection/>
    </xf>
    <xf numFmtId="14" fontId="0" fillId="0" borderId="25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1" fontId="0" fillId="0" borderId="25" xfId="0" applyNumberFormat="1" applyFont="1" applyFill="1" applyBorder="1" applyAlignment="1">
      <alignment vertical="center"/>
    </xf>
    <xf numFmtId="174" fontId="0" fillId="0" borderId="25" xfId="0" applyNumberFormat="1" applyFont="1" applyFill="1" applyBorder="1" applyAlignment="1">
      <alignment vertical="center" wrapText="1"/>
    </xf>
    <xf numFmtId="1" fontId="0" fillId="0" borderId="25" xfId="0" applyNumberFormat="1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172" fontId="6" fillId="0" borderId="37" xfId="0" applyNumberFormat="1" applyFont="1" applyFill="1" applyBorder="1" applyAlignment="1">
      <alignment vertical="center"/>
    </xf>
    <xf numFmtId="14" fontId="0" fillId="0" borderId="29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172" fontId="6" fillId="0" borderId="38" xfId="0" applyNumberFormat="1" applyFont="1" applyFill="1" applyBorder="1" applyAlignment="1">
      <alignment vertical="center"/>
    </xf>
    <xf numFmtId="14" fontId="0" fillId="0" borderId="33" xfId="0" applyNumberFormat="1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14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172" fontId="6" fillId="0" borderId="42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>
      <alignment horizontal="center" vertical="center"/>
    </xf>
    <xf numFmtId="172" fontId="6" fillId="0" borderId="43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172" fontId="6" fillId="0" borderId="46" xfId="0" applyNumberFormat="1" applyFont="1" applyFill="1" applyBorder="1" applyAlignment="1">
      <alignment vertical="center"/>
    </xf>
    <xf numFmtId="174" fontId="8" fillId="0" borderId="33" xfId="339" applyNumberFormat="1" applyFont="1" applyBorder="1" applyAlignment="1">
      <alignment vertical="center" wrapText="1"/>
      <protection/>
    </xf>
    <xf numFmtId="1" fontId="6" fillId="0" borderId="45" xfId="0" applyNumberFormat="1" applyFont="1" applyFill="1" applyBorder="1" applyAlignment="1">
      <alignment vertical="center"/>
    </xf>
    <xf numFmtId="174" fontId="6" fillId="0" borderId="42" xfId="0" applyNumberFormat="1" applyFont="1" applyFill="1" applyBorder="1" applyAlignment="1">
      <alignment vertical="center"/>
    </xf>
    <xf numFmtId="1" fontId="8" fillId="0" borderId="42" xfId="336" applyNumberFormat="1" applyFont="1" applyFill="1" applyBorder="1" applyAlignment="1">
      <alignment vertical="center" wrapText="1"/>
      <protection/>
    </xf>
    <xf numFmtId="172" fontId="6" fillId="0" borderId="42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horizontal="right" vertical="center"/>
    </xf>
    <xf numFmtId="1" fontId="6" fillId="0" borderId="22" xfId="0" applyNumberFormat="1" applyFont="1" applyFill="1" applyBorder="1" applyAlignment="1">
      <alignment horizontal="right" vertical="center"/>
    </xf>
    <xf numFmtId="1" fontId="6" fillId="0" borderId="40" xfId="0" applyNumberFormat="1" applyFont="1" applyFill="1" applyBorder="1" applyAlignment="1">
      <alignment horizontal="right" vertical="center"/>
    </xf>
    <xf numFmtId="1" fontId="6" fillId="0" borderId="21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4" borderId="47" xfId="0" applyFont="1" applyFill="1" applyBorder="1" applyAlignment="1">
      <alignment horizontal="center" vertical="center" wrapText="1"/>
    </xf>
    <xf numFmtId="173" fontId="9" fillId="0" borderId="29" xfId="333" applyNumberFormat="1" applyBorder="1" applyAlignment="1">
      <alignment vertical="center" wrapText="1"/>
      <protection/>
    </xf>
    <xf numFmtId="173" fontId="9" fillId="0" borderId="29" xfId="0" applyNumberFormat="1" applyFont="1" applyBorder="1" applyAlignment="1">
      <alignment vertical="center" wrapText="1"/>
    </xf>
    <xf numFmtId="0" fontId="10" fillId="0" borderId="13" xfId="0" applyFont="1" applyBorder="1" applyAlignment="1">
      <alignment horizontal="right" vertical="center"/>
    </xf>
    <xf numFmtId="1" fontId="10" fillId="0" borderId="22" xfId="0" applyNumberFormat="1" applyFont="1" applyBorder="1" applyAlignment="1">
      <alignment horizontal="right" vertical="center"/>
    </xf>
    <xf numFmtId="0" fontId="11" fillId="0" borderId="48" xfId="0" applyFont="1" applyBorder="1" applyAlignment="1">
      <alignment horizontal="right" vertical="center"/>
    </xf>
    <xf numFmtId="1" fontId="11" fillId="0" borderId="26" xfId="0" applyNumberFormat="1" applyFont="1" applyBorder="1" applyAlignment="1">
      <alignment horizontal="right" vertical="center"/>
    </xf>
    <xf numFmtId="0" fontId="11" fillId="0" borderId="49" xfId="0" applyFont="1" applyBorder="1" applyAlignment="1">
      <alignment horizontal="right" vertical="center"/>
    </xf>
    <xf numFmtId="1" fontId="11" fillId="0" borderId="30" xfId="0" applyNumberFormat="1" applyFont="1" applyBorder="1" applyAlignment="1">
      <alignment horizontal="right" vertical="center"/>
    </xf>
    <xf numFmtId="1" fontId="12" fillId="0" borderId="21" xfId="0" applyNumberFormat="1" applyFont="1" applyFill="1" applyBorder="1" applyAlignment="1">
      <alignment vertical="center"/>
    </xf>
    <xf numFmtId="0" fontId="11" fillId="0" borderId="29" xfId="0" applyFont="1" applyBorder="1" applyAlignment="1">
      <alignment/>
    </xf>
    <xf numFmtId="0" fontId="11" fillId="0" borderId="49" xfId="0" applyFont="1" applyBorder="1" applyAlignment="1">
      <alignment/>
    </xf>
    <xf numFmtId="1" fontId="11" fillId="0" borderId="30" xfId="0" applyNumberFormat="1" applyFont="1" applyBorder="1" applyAlignment="1">
      <alignment/>
    </xf>
    <xf numFmtId="0" fontId="0" fillId="4" borderId="50" xfId="0" applyFont="1" applyFill="1" applyBorder="1" applyAlignment="1">
      <alignment horizontal="center" vertical="center"/>
    </xf>
    <xf numFmtId="0" fontId="0" fillId="4" borderId="51" xfId="0" applyFont="1" applyFill="1" applyBorder="1" applyAlignment="1">
      <alignment horizontal="center" vertical="center"/>
    </xf>
    <xf numFmtId="0" fontId="0" fillId="4" borderId="52" xfId="0" applyFont="1" applyFill="1" applyBorder="1" applyAlignment="1">
      <alignment horizontal="center" vertical="center"/>
    </xf>
    <xf numFmtId="0" fontId="0" fillId="4" borderId="53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54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55" xfId="0" applyFont="1" applyFill="1" applyBorder="1" applyAlignment="1">
      <alignment horizontal="center" vertical="center"/>
    </xf>
    <xf numFmtId="0" fontId="0" fillId="4" borderId="46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4" borderId="45" xfId="0" applyFont="1" applyFill="1" applyBorder="1" applyAlignment="1">
      <alignment horizontal="center" vertical="center"/>
    </xf>
    <xf numFmtId="0" fontId="0" fillId="4" borderId="56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4" borderId="57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 wrapText="1"/>
    </xf>
  </cellXfs>
  <cellStyles count="3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20 04  2018" xfId="333"/>
    <cellStyle name="Обычный_ВИДАТКИ 22 05  2017" xfId="334"/>
    <cellStyle name="Обычный_ВИДАТКИ 2802 2018" xfId="335"/>
    <cellStyle name="Обычный_жовтень касові" xfId="336"/>
    <cellStyle name="Обычный_Книга1" xfId="337"/>
    <cellStyle name="Обычный_КФК" xfId="338"/>
    <cellStyle name="Обычный_щопонеділка" xfId="339"/>
    <cellStyle name="Followed Hyperlink" xfId="340"/>
    <cellStyle name="Плохой" xfId="341"/>
    <cellStyle name="Пояснение" xfId="342"/>
    <cellStyle name="Примечание" xfId="343"/>
    <cellStyle name="Percent" xfId="344"/>
    <cellStyle name="Связанная ячейка" xfId="345"/>
    <cellStyle name="Текст предупреждения" xfId="346"/>
    <cellStyle name="Comma" xfId="347"/>
    <cellStyle name="Comma [0]" xfId="348"/>
    <cellStyle name="Хороший" xfId="3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3"/>
  <sheetViews>
    <sheetView tabSelected="1" zoomScale="80" zoomScaleNormal="80" zoomScalePageLayoutView="0" workbookViewId="0" topLeftCell="A1">
      <pane xSplit="2" ySplit="9" topLeftCell="Q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4" sqref="C24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8.28125" style="3" customWidth="1"/>
    <col min="9" max="9" width="12.421875" style="3" customWidth="1"/>
    <col min="10" max="10" width="14.00390625" style="3" customWidth="1"/>
    <col min="11" max="11" width="9.5742187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8.140625" style="3" customWidth="1"/>
    <col min="18" max="18" width="12.140625" style="3" customWidth="1"/>
    <col min="19" max="19" width="13.851562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9.574218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43231</v>
      </c>
      <c r="C2" s="4"/>
      <c r="D2" s="4"/>
    </row>
    <row r="5" spans="2:26" ht="18">
      <c r="B5" s="136" t="s">
        <v>35</v>
      </c>
      <c r="C5" s="136"/>
      <c r="D5" s="136"/>
      <c r="E5" s="136"/>
      <c r="F5" s="136"/>
      <c r="G5" s="136"/>
      <c r="H5" s="136"/>
      <c r="I5" s="136"/>
      <c r="J5" s="136"/>
      <c r="K5" s="136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</row>
    <row r="6" ht="13.5" thickBot="1"/>
    <row r="7" spans="1:26" ht="13.5" customHeight="1" thickBot="1">
      <c r="A7" s="5"/>
      <c r="B7" s="6"/>
      <c r="C7" s="126" t="s">
        <v>0</v>
      </c>
      <c r="D7" s="127"/>
      <c r="E7" s="128"/>
      <c r="F7" s="120" t="s">
        <v>1</v>
      </c>
      <c r="G7" s="121"/>
      <c r="H7" s="122"/>
      <c r="I7" s="133" t="s">
        <v>2</v>
      </c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5"/>
    </row>
    <row r="8" spans="1:26" ht="27.75" customHeight="1" thickBot="1">
      <c r="A8" s="7"/>
      <c r="B8" s="131" t="s">
        <v>3</v>
      </c>
      <c r="C8" s="129"/>
      <c r="D8" s="129"/>
      <c r="E8" s="130"/>
      <c r="F8" s="123"/>
      <c r="G8" s="124"/>
      <c r="H8" s="125"/>
      <c r="I8" s="133" t="s">
        <v>4</v>
      </c>
      <c r="J8" s="134"/>
      <c r="K8" s="135"/>
      <c r="L8" s="133" t="s">
        <v>5</v>
      </c>
      <c r="M8" s="134"/>
      <c r="N8" s="135"/>
      <c r="O8" s="138" t="s">
        <v>6</v>
      </c>
      <c r="P8" s="139"/>
      <c r="Q8" s="139"/>
      <c r="R8" s="139" t="s">
        <v>7</v>
      </c>
      <c r="S8" s="139"/>
      <c r="T8" s="139"/>
      <c r="U8" s="141" t="s">
        <v>8</v>
      </c>
      <c r="V8" s="139"/>
      <c r="W8" s="139"/>
      <c r="X8" s="139" t="s">
        <v>9</v>
      </c>
      <c r="Y8" s="139"/>
      <c r="Z8" s="140"/>
    </row>
    <row r="9" spans="1:26" ht="87.75" customHeight="1" thickBot="1">
      <c r="A9" s="7"/>
      <c r="B9" s="132"/>
      <c r="C9" s="9" t="s">
        <v>31</v>
      </c>
      <c r="D9" s="10" t="s">
        <v>32</v>
      </c>
      <c r="E9" s="11" t="s">
        <v>10</v>
      </c>
      <c r="F9" s="107" t="s">
        <v>33</v>
      </c>
      <c r="G9" s="11" t="s">
        <v>34</v>
      </c>
      <c r="H9" s="12" t="s">
        <v>10</v>
      </c>
      <c r="I9" s="107" t="s">
        <v>33</v>
      </c>
      <c r="J9" s="11" t="s">
        <v>34</v>
      </c>
      <c r="K9" s="8" t="s">
        <v>10</v>
      </c>
      <c r="L9" s="107" t="s">
        <v>33</v>
      </c>
      <c r="M9" s="11" t="s">
        <v>34</v>
      </c>
      <c r="N9" s="8" t="s">
        <v>10</v>
      </c>
      <c r="O9" s="107" t="s">
        <v>33</v>
      </c>
      <c r="P9" s="11" t="s">
        <v>34</v>
      </c>
      <c r="Q9" s="8" t="s">
        <v>10</v>
      </c>
      <c r="R9" s="107" t="s">
        <v>33</v>
      </c>
      <c r="S9" s="11" t="s">
        <v>34</v>
      </c>
      <c r="T9" s="8" t="s">
        <v>10</v>
      </c>
      <c r="U9" s="107" t="s">
        <v>33</v>
      </c>
      <c r="V9" s="11" t="s">
        <v>34</v>
      </c>
      <c r="W9" s="8" t="s">
        <v>10</v>
      </c>
      <c r="X9" s="107" t="s">
        <v>33</v>
      </c>
      <c r="Y9" s="11" t="s">
        <v>34</v>
      </c>
      <c r="Z9" s="13" t="s">
        <v>10</v>
      </c>
    </row>
    <row r="10" spans="1:26" ht="42.75" customHeight="1" thickBot="1">
      <c r="A10" s="14"/>
      <c r="B10" s="15" t="s">
        <v>11</v>
      </c>
      <c r="C10" s="110">
        <v>21652511</v>
      </c>
      <c r="D10" s="111">
        <v>20676003.78</v>
      </c>
      <c r="E10" s="16">
        <f aca="true" t="shared" si="0" ref="E10:E29">D10/C10*100</f>
        <v>95.49009710698219</v>
      </c>
      <c r="F10" s="17">
        <v>17728519</v>
      </c>
      <c r="G10" s="17">
        <v>11387835.740000002</v>
      </c>
      <c r="H10" s="18">
        <f aca="true" t="shared" si="1" ref="H10:H29">G10/F10*100</f>
        <v>64.23455755102839</v>
      </c>
      <c r="I10" s="17">
        <v>3046836</v>
      </c>
      <c r="J10" s="17">
        <v>1587591.17</v>
      </c>
      <c r="K10" s="19">
        <f aca="true" t="shared" si="2" ref="K10:K29">J10/I10*100</f>
        <v>52.1062233083763</v>
      </c>
      <c r="L10" s="20"/>
      <c r="M10" s="21"/>
      <c r="N10" s="22"/>
      <c r="O10" s="23">
        <v>7757283</v>
      </c>
      <c r="P10" s="23">
        <v>6107990.34</v>
      </c>
      <c r="Q10" s="24">
        <f aca="true" t="shared" si="3" ref="Q10:Q15">P10/O10*100</f>
        <v>78.7387844429551</v>
      </c>
      <c r="R10" s="25"/>
      <c r="S10" s="25"/>
      <c r="T10" s="19"/>
      <c r="U10" s="26">
        <v>5314400</v>
      </c>
      <c r="V10" s="26">
        <v>3025304.74</v>
      </c>
      <c r="W10" s="19">
        <f aca="true" t="shared" si="4" ref="W10:W18">V10/U10*100</f>
        <v>56.92655313864219</v>
      </c>
      <c r="X10" s="26"/>
      <c r="Y10" s="26"/>
      <c r="Z10" s="27"/>
    </row>
    <row r="11" spans="1:26" ht="39.75" customHeight="1">
      <c r="A11" s="7"/>
      <c r="B11" s="28" t="s">
        <v>12</v>
      </c>
      <c r="C11" s="112">
        <v>4036603</v>
      </c>
      <c r="D11" s="113">
        <v>4160153</v>
      </c>
      <c r="E11" s="29">
        <f t="shared" si="0"/>
        <v>103.06074191591297</v>
      </c>
      <c r="F11" s="30">
        <v>4698047</v>
      </c>
      <c r="G11" s="30">
        <v>2503382.93</v>
      </c>
      <c r="H11" s="31">
        <f t="shared" si="1"/>
        <v>53.285608466667114</v>
      </c>
      <c r="I11" s="30">
        <v>945050</v>
      </c>
      <c r="J11" s="30">
        <v>774679.86</v>
      </c>
      <c r="K11" s="31">
        <f t="shared" si="2"/>
        <v>81.9723675995979</v>
      </c>
      <c r="L11" s="32"/>
      <c r="M11" s="32"/>
      <c r="N11" s="31"/>
      <c r="O11" s="32">
        <v>1756862</v>
      </c>
      <c r="P11" s="32">
        <v>1052759.4200000002</v>
      </c>
      <c r="Q11" s="31">
        <f t="shared" si="3"/>
        <v>59.92271561454457</v>
      </c>
      <c r="R11" s="33"/>
      <c r="S11" s="33"/>
      <c r="T11" s="31"/>
      <c r="U11" s="32">
        <v>1198816</v>
      </c>
      <c r="V11" s="32">
        <v>290408.96</v>
      </c>
      <c r="W11" s="31">
        <f t="shared" si="4"/>
        <v>24.224648319675417</v>
      </c>
      <c r="X11" s="32">
        <v>510882</v>
      </c>
      <c r="Y11" s="32">
        <v>353997.68999999994</v>
      </c>
      <c r="Z11" s="34">
        <f>Y11/X11*100</f>
        <v>69.29147826699706</v>
      </c>
    </row>
    <row r="12" spans="1:26" ht="25.5">
      <c r="A12" s="7"/>
      <c r="B12" s="35" t="s">
        <v>13</v>
      </c>
      <c r="C12" s="114">
        <v>4093707</v>
      </c>
      <c r="D12" s="115">
        <v>4211112.02</v>
      </c>
      <c r="E12" s="36">
        <f t="shared" si="0"/>
        <v>102.86793900980211</v>
      </c>
      <c r="F12" s="37">
        <v>4921848</v>
      </c>
      <c r="G12" s="37">
        <v>2358632.5500000003</v>
      </c>
      <c r="H12" s="38">
        <f t="shared" si="1"/>
        <v>47.9216861227734</v>
      </c>
      <c r="I12" s="37">
        <v>1746136</v>
      </c>
      <c r="J12" s="37">
        <v>901775.05</v>
      </c>
      <c r="K12" s="38">
        <f t="shared" si="2"/>
        <v>51.64403288174575</v>
      </c>
      <c r="L12" s="39"/>
      <c r="M12" s="39"/>
      <c r="N12" s="38"/>
      <c r="O12" s="40">
        <v>1121072</v>
      </c>
      <c r="P12" s="40">
        <v>880012.6799999999</v>
      </c>
      <c r="Q12" s="38">
        <f t="shared" si="3"/>
        <v>78.4974274622861</v>
      </c>
      <c r="R12" s="41"/>
      <c r="S12" s="41"/>
      <c r="T12" s="38"/>
      <c r="U12" s="40">
        <v>1397500</v>
      </c>
      <c r="V12" s="40">
        <v>98532.53</v>
      </c>
      <c r="W12" s="38">
        <f t="shared" si="4"/>
        <v>7.0506282647584975</v>
      </c>
      <c r="X12" s="40">
        <v>505040</v>
      </c>
      <c r="Y12" s="40">
        <v>416254.66000000003</v>
      </c>
      <c r="Z12" s="42">
        <f>Y12/X12*100</f>
        <v>82.42013701885</v>
      </c>
    </row>
    <row r="13" spans="1:26" ht="25.5">
      <c r="A13" s="7"/>
      <c r="B13" s="35" t="s">
        <v>14</v>
      </c>
      <c r="C13" s="114"/>
      <c r="D13" s="115"/>
      <c r="E13" s="36" t="e">
        <f t="shared" si="0"/>
        <v>#DIV/0!</v>
      </c>
      <c r="F13" s="37"/>
      <c r="G13" s="37"/>
      <c r="H13" s="38" t="e">
        <f t="shared" si="1"/>
        <v>#DIV/0!</v>
      </c>
      <c r="I13" s="37"/>
      <c r="J13" s="37"/>
      <c r="K13" s="38" t="e">
        <f t="shared" si="2"/>
        <v>#DIV/0!</v>
      </c>
      <c r="L13" s="39"/>
      <c r="M13" s="39"/>
      <c r="N13" s="38"/>
      <c r="O13" s="40"/>
      <c r="P13" s="40"/>
      <c r="Q13" s="38" t="e">
        <f t="shared" si="3"/>
        <v>#DIV/0!</v>
      </c>
      <c r="R13" s="41"/>
      <c r="S13" s="41"/>
      <c r="T13" s="38"/>
      <c r="U13" s="40"/>
      <c r="V13" s="40"/>
      <c r="W13" s="38" t="e">
        <f t="shared" si="4"/>
        <v>#DIV/0!</v>
      </c>
      <c r="X13" s="40"/>
      <c r="Y13" s="40"/>
      <c r="Z13" s="42"/>
    </row>
    <row r="14" spans="1:26" ht="25.5">
      <c r="A14" s="7"/>
      <c r="B14" s="35" t="s">
        <v>15</v>
      </c>
      <c r="C14" s="114">
        <v>5931958</v>
      </c>
      <c r="D14" s="115">
        <v>5674451.07</v>
      </c>
      <c r="E14" s="36">
        <f t="shared" si="0"/>
        <v>95.65898932527844</v>
      </c>
      <c r="F14" s="37">
        <v>6978017</v>
      </c>
      <c r="G14" s="37">
        <v>3980491.069999999</v>
      </c>
      <c r="H14" s="38">
        <f t="shared" si="1"/>
        <v>57.043298547423994</v>
      </c>
      <c r="I14" s="37">
        <v>1422609</v>
      </c>
      <c r="J14" s="37">
        <v>957685.49</v>
      </c>
      <c r="K14" s="38">
        <f t="shared" si="2"/>
        <v>67.31895341587182</v>
      </c>
      <c r="L14" s="43">
        <v>428670</v>
      </c>
      <c r="M14" s="43">
        <v>311769.92</v>
      </c>
      <c r="N14" s="38">
        <f>M14/L14*100</f>
        <v>72.72958686168847</v>
      </c>
      <c r="O14" s="40">
        <v>2208715</v>
      </c>
      <c r="P14" s="40">
        <v>1731679.96</v>
      </c>
      <c r="Q14" s="38">
        <f t="shared" si="3"/>
        <v>78.40214604419312</v>
      </c>
      <c r="R14" s="41"/>
      <c r="S14" s="41"/>
      <c r="T14" s="38"/>
      <c r="U14" s="40">
        <v>2068830</v>
      </c>
      <c r="V14" s="40">
        <v>575057.95</v>
      </c>
      <c r="W14" s="38">
        <f t="shared" si="4"/>
        <v>27.796288240213062</v>
      </c>
      <c r="X14" s="40">
        <v>646858</v>
      </c>
      <c r="Y14" s="40">
        <v>383957.74999999994</v>
      </c>
      <c r="Z14" s="42">
        <f>Y14/X14*100</f>
        <v>59.35734736217222</v>
      </c>
    </row>
    <row r="15" spans="1:26" ht="25.5">
      <c r="A15" s="7"/>
      <c r="B15" s="35" t="s">
        <v>16</v>
      </c>
      <c r="C15" s="114">
        <v>1561077</v>
      </c>
      <c r="D15" s="115">
        <v>1331521.16</v>
      </c>
      <c r="E15" s="36">
        <f t="shared" si="0"/>
        <v>85.29503413348604</v>
      </c>
      <c r="F15" s="37">
        <v>1600077</v>
      </c>
      <c r="G15" s="37">
        <v>987695.2699999999</v>
      </c>
      <c r="H15" s="38">
        <f t="shared" si="1"/>
        <v>61.72798371578367</v>
      </c>
      <c r="I15" s="37">
        <v>378806</v>
      </c>
      <c r="J15" s="37">
        <v>346342.67000000004</v>
      </c>
      <c r="K15" s="38">
        <f t="shared" si="2"/>
        <v>91.43009086445305</v>
      </c>
      <c r="L15" s="44"/>
      <c r="M15" s="45"/>
      <c r="N15" s="46"/>
      <c r="O15" s="40">
        <v>794039</v>
      </c>
      <c r="P15" s="40">
        <v>482272.18000000005</v>
      </c>
      <c r="Q15" s="38">
        <f t="shared" si="3"/>
        <v>60.73658598633065</v>
      </c>
      <c r="R15" s="41"/>
      <c r="S15" s="41"/>
      <c r="T15" s="38"/>
      <c r="U15" s="40">
        <v>234600</v>
      </c>
      <c r="V15" s="40">
        <v>30260</v>
      </c>
      <c r="W15" s="38">
        <f t="shared" si="4"/>
        <v>12.89855072463768</v>
      </c>
      <c r="X15" s="40">
        <v>192632</v>
      </c>
      <c r="Y15" s="40">
        <v>128820.42000000001</v>
      </c>
      <c r="Z15" s="42">
        <f>Y15/X15*100</f>
        <v>66.87384235225716</v>
      </c>
    </row>
    <row r="16" spans="1:26" ht="25.5">
      <c r="A16" s="7"/>
      <c r="B16" s="35" t="s">
        <v>17</v>
      </c>
      <c r="C16" s="114">
        <v>1107295</v>
      </c>
      <c r="D16" s="115">
        <v>1745829.9700000002</v>
      </c>
      <c r="E16" s="36">
        <f t="shared" si="0"/>
        <v>157.66620187032365</v>
      </c>
      <c r="F16" s="37">
        <v>1417040</v>
      </c>
      <c r="G16" s="37">
        <v>801415.17</v>
      </c>
      <c r="H16" s="38">
        <f t="shared" si="1"/>
        <v>56.5555785298933</v>
      </c>
      <c r="I16" s="37">
        <v>686565</v>
      </c>
      <c r="J16" s="37">
        <v>415327.9</v>
      </c>
      <c r="K16" s="38">
        <f t="shared" si="2"/>
        <v>60.49360220809392</v>
      </c>
      <c r="L16" s="44"/>
      <c r="M16" s="45"/>
      <c r="N16" s="47"/>
      <c r="O16" s="48"/>
      <c r="P16" s="48"/>
      <c r="Q16" s="38"/>
      <c r="R16" s="41"/>
      <c r="S16" s="41"/>
      <c r="T16" s="38"/>
      <c r="U16" s="40">
        <v>380167</v>
      </c>
      <c r="V16" s="40">
        <v>169624.02</v>
      </c>
      <c r="W16" s="38">
        <f t="shared" si="4"/>
        <v>44.61829143507984</v>
      </c>
      <c r="X16" s="40">
        <v>168055</v>
      </c>
      <c r="Y16" s="40">
        <v>117119.14</v>
      </c>
      <c r="Z16" s="42">
        <f>Y16/X16*100</f>
        <v>69.69095831721758</v>
      </c>
    </row>
    <row r="17" spans="1:26" ht="26.25" thickBot="1">
      <c r="A17" s="49"/>
      <c r="B17" s="50" t="s">
        <v>18</v>
      </c>
      <c r="C17" s="114">
        <v>13181071</v>
      </c>
      <c r="D17" s="115">
        <v>13783798.07</v>
      </c>
      <c r="E17" s="51">
        <f t="shared" si="0"/>
        <v>104.57267144680429</v>
      </c>
      <c r="F17" s="52">
        <v>11393816</v>
      </c>
      <c r="G17" s="52">
        <v>6442067.439999999</v>
      </c>
      <c r="H17" s="53">
        <f t="shared" si="1"/>
        <v>56.54003399738945</v>
      </c>
      <c r="I17" s="52">
        <v>2485980</v>
      </c>
      <c r="J17" s="52">
        <v>1796981.0499999998</v>
      </c>
      <c r="K17" s="53">
        <f t="shared" si="2"/>
        <v>72.28461411596231</v>
      </c>
      <c r="L17" s="54"/>
      <c r="M17" s="55"/>
      <c r="N17" s="56"/>
      <c r="O17" s="48">
        <v>5228088</v>
      </c>
      <c r="P17" s="48">
        <v>3195865.57</v>
      </c>
      <c r="Q17" s="53">
        <f>P17/O17*100</f>
        <v>61.12876389991905</v>
      </c>
      <c r="R17" s="58"/>
      <c r="S17" s="58"/>
      <c r="T17" s="53"/>
      <c r="U17" s="57">
        <v>1870010</v>
      </c>
      <c r="V17" s="57">
        <v>468430.35</v>
      </c>
      <c r="W17" s="53">
        <f t="shared" si="4"/>
        <v>25.04961738172523</v>
      </c>
      <c r="X17" s="57">
        <v>1236508</v>
      </c>
      <c r="Y17" s="57">
        <v>681636.85</v>
      </c>
      <c r="Z17" s="59">
        <f>Y17/X17*100</f>
        <v>55.12595551342976</v>
      </c>
    </row>
    <row r="18" spans="1:26" ht="26.25" thickBot="1">
      <c r="A18" s="60"/>
      <c r="B18" s="61" t="s">
        <v>19</v>
      </c>
      <c r="C18" s="62">
        <f>SUM(C10:C17)</f>
        <v>51564222</v>
      </c>
      <c r="D18" s="62">
        <f>SUM(D10:D17)</f>
        <v>51582869.07</v>
      </c>
      <c r="E18" s="63">
        <f t="shared" si="0"/>
        <v>100.0361628068392</v>
      </c>
      <c r="F18" s="62">
        <f>SUM(F10:F17)</f>
        <v>48737364</v>
      </c>
      <c r="G18" s="62">
        <f>SUM(G10:G17)</f>
        <v>28461520.17</v>
      </c>
      <c r="H18" s="64">
        <f t="shared" si="1"/>
        <v>58.39774217169398</v>
      </c>
      <c r="I18" s="62">
        <f>SUM(I10:I17)</f>
        <v>10711982</v>
      </c>
      <c r="J18" s="62">
        <f>SUM(J10:J17)</f>
        <v>6780383.19</v>
      </c>
      <c r="K18" s="64">
        <f t="shared" si="2"/>
        <v>63.29718617899097</v>
      </c>
      <c r="L18" s="65">
        <f>SUM(L11:L17)</f>
        <v>428670</v>
      </c>
      <c r="M18" s="62">
        <f>SUM(M11:M17)</f>
        <v>311769.92</v>
      </c>
      <c r="N18" s="64">
        <f>M18/L18*100</f>
        <v>72.72958686168847</v>
      </c>
      <c r="O18" s="62">
        <f>SUM(O11:O17)</f>
        <v>11108776</v>
      </c>
      <c r="P18" s="62">
        <f>SUM(P11:P17)</f>
        <v>7342589.8100000005</v>
      </c>
      <c r="Q18" s="64">
        <f>P18/O18*100</f>
        <v>66.09719927740014</v>
      </c>
      <c r="R18" s="66">
        <f>SUM(R11:R17)</f>
        <v>0</v>
      </c>
      <c r="S18" s="66">
        <f>SUM(S11:S17)</f>
        <v>0</v>
      </c>
      <c r="T18" s="64"/>
      <c r="U18" s="62">
        <f>SUM(U11:U17)</f>
        <v>7149923</v>
      </c>
      <c r="V18" s="62">
        <f>SUM(V11:V17)</f>
        <v>1632313.81</v>
      </c>
      <c r="W18" s="64">
        <f t="shared" si="4"/>
        <v>22.829809635712163</v>
      </c>
      <c r="X18" s="62">
        <f>SUM(X11:X17)</f>
        <v>3259975</v>
      </c>
      <c r="Y18" s="62">
        <f>SUM(Y11:Y17)</f>
        <v>2081786.5099999998</v>
      </c>
      <c r="Z18" s="27">
        <f>Y18/X18*100</f>
        <v>63.8589716178805</v>
      </c>
    </row>
    <row r="19" spans="1:26" ht="26.25" thickBot="1">
      <c r="A19" s="7"/>
      <c r="B19" s="67" t="s">
        <v>20</v>
      </c>
      <c r="C19" s="116">
        <v>376948</v>
      </c>
      <c r="D19" s="116">
        <v>405743.72</v>
      </c>
      <c r="E19" s="68">
        <f t="shared" si="0"/>
        <v>107.63917569532136</v>
      </c>
      <c r="F19" s="43">
        <v>451586</v>
      </c>
      <c r="G19" s="43">
        <v>359854.15</v>
      </c>
      <c r="H19" s="31">
        <f t="shared" si="1"/>
        <v>79.68673740992857</v>
      </c>
      <c r="I19" s="69">
        <v>451586</v>
      </c>
      <c r="J19" s="69">
        <v>359854.15</v>
      </c>
      <c r="K19" s="31">
        <f t="shared" si="2"/>
        <v>79.68673740992857</v>
      </c>
      <c r="L19" s="70"/>
      <c r="M19" s="71"/>
      <c r="N19" s="72"/>
      <c r="O19" s="73"/>
      <c r="P19" s="73"/>
      <c r="Q19" s="31"/>
      <c r="R19" s="74"/>
      <c r="S19" s="74"/>
      <c r="T19" s="31"/>
      <c r="U19" s="32">
        <v>0</v>
      </c>
      <c r="V19" s="32">
        <v>0</v>
      </c>
      <c r="W19" s="31"/>
      <c r="X19" s="75"/>
      <c r="Y19" s="75"/>
      <c r="Z19" s="34"/>
    </row>
    <row r="20" spans="1:26" ht="25.5">
      <c r="A20" s="7"/>
      <c r="B20" s="76" t="s">
        <v>21</v>
      </c>
      <c r="C20" s="117">
        <v>2290907</v>
      </c>
      <c r="D20" s="117">
        <v>2559219.24</v>
      </c>
      <c r="E20" s="77">
        <f t="shared" si="0"/>
        <v>111.71205291179433</v>
      </c>
      <c r="F20" s="43">
        <v>2589254</v>
      </c>
      <c r="G20" s="43">
        <v>2034085.55</v>
      </c>
      <c r="H20" s="38">
        <f t="shared" si="1"/>
        <v>78.55874896784943</v>
      </c>
      <c r="I20" s="69">
        <v>647295</v>
      </c>
      <c r="J20" s="69">
        <v>539505.9800000001</v>
      </c>
      <c r="K20" s="38">
        <f t="shared" si="2"/>
        <v>83.34777497122643</v>
      </c>
      <c r="L20" s="78"/>
      <c r="M20" s="45"/>
      <c r="N20" s="47"/>
      <c r="O20" s="40">
        <v>1408411</v>
      </c>
      <c r="P20" s="40">
        <v>1173572.6099999999</v>
      </c>
      <c r="Q20" s="38">
        <f>P20/O20*100</f>
        <v>83.32600427006037</v>
      </c>
      <c r="R20" s="41"/>
      <c r="S20" s="41"/>
      <c r="T20" s="38"/>
      <c r="U20" s="40">
        <v>121345</v>
      </c>
      <c r="V20" s="40">
        <v>50111.07</v>
      </c>
      <c r="W20" s="38">
        <f aca="true" t="shared" si="5" ref="W20:W27">V20/U20*100</f>
        <v>41.29636161358111</v>
      </c>
      <c r="X20" s="40">
        <v>398574</v>
      </c>
      <c r="Y20" s="40">
        <v>268910.34</v>
      </c>
      <c r="Z20" s="42">
        <f aca="true" t="shared" si="6" ref="Z20:Z29">Y20/X20*100</f>
        <v>67.46810880790018</v>
      </c>
    </row>
    <row r="21" spans="1:26" ht="25.5">
      <c r="A21" s="7"/>
      <c r="B21" s="76" t="s">
        <v>22</v>
      </c>
      <c r="C21" s="117">
        <v>455096</v>
      </c>
      <c r="D21" s="117">
        <v>478800.11</v>
      </c>
      <c r="E21" s="77">
        <f t="shared" si="0"/>
        <v>105.20859554907096</v>
      </c>
      <c r="F21" s="43">
        <v>618531</v>
      </c>
      <c r="G21" s="43">
        <v>420500.9999999999</v>
      </c>
      <c r="H21" s="38">
        <f t="shared" si="1"/>
        <v>67.98381972770967</v>
      </c>
      <c r="I21" s="69">
        <v>298596</v>
      </c>
      <c r="J21" s="69">
        <v>188091.59999999998</v>
      </c>
      <c r="K21" s="38">
        <f t="shared" si="2"/>
        <v>62.99200257203713</v>
      </c>
      <c r="L21" s="78"/>
      <c r="M21" s="45"/>
      <c r="N21" s="47"/>
      <c r="O21" s="48"/>
      <c r="P21" s="48"/>
      <c r="Q21" s="38"/>
      <c r="R21" s="41"/>
      <c r="S21" s="41"/>
      <c r="T21" s="38"/>
      <c r="U21" s="40">
        <v>76300</v>
      </c>
      <c r="V21" s="40">
        <v>54687.47</v>
      </c>
      <c r="W21" s="38">
        <f t="shared" si="5"/>
        <v>71.67427260812582</v>
      </c>
      <c r="X21" s="40">
        <v>243635</v>
      </c>
      <c r="Y21" s="40">
        <v>177721.93000000002</v>
      </c>
      <c r="Z21" s="42">
        <f t="shared" si="6"/>
        <v>72.94597656330167</v>
      </c>
    </row>
    <row r="22" spans="1:26" ht="25.5">
      <c r="A22" s="7"/>
      <c r="B22" s="76" t="s">
        <v>23</v>
      </c>
      <c r="C22" s="117">
        <v>1420957</v>
      </c>
      <c r="D22" s="117">
        <v>1443023.07</v>
      </c>
      <c r="E22" s="77">
        <f t="shared" si="0"/>
        <v>101.55290202307319</v>
      </c>
      <c r="F22" s="43">
        <v>937341</v>
      </c>
      <c r="G22" s="43">
        <v>611057.14</v>
      </c>
      <c r="H22" s="38">
        <f t="shared" si="1"/>
        <v>65.19048457285022</v>
      </c>
      <c r="I22" s="69">
        <v>515140</v>
      </c>
      <c r="J22" s="69">
        <v>353393.18000000005</v>
      </c>
      <c r="K22" s="38">
        <f t="shared" si="2"/>
        <v>68.60138603098189</v>
      </c>
      <c r="L22" s="78"/>
      <c r="M22" s="45"/>
      <c r="N22" s="47"/>
      <c r="O22" s="40"/>
      <c r="P22" s="40"/>
      <c r="Q22" s="38"/>
      <c r="R22" s="41"/>
      <c r="S22" s="41"/>
      <c r="T22" s="38"/>
      <c r="U22" s="40">
        <v>218103</v>
      </c>
      <c r="V22" s="40">
        <v>128135.47</v>
      </c>
      <c r="W22" s="38">
        <f t="shared" si="5"/>
        <v>58.74998051379394</v>
      </c>
      <c r="X22" s="40">
        <v>177066</v>
      </c>
      <c r="Y22" s="40">
        <v>115889.56</v>
      </c>
      <c r="Z22" s="42">
        <f t="shared" si="6"/>
        <v>65.44992262772074</v>
      </c>
    </row>
    <row r="23" spans="1:26" ht="27.75" customHeight="1">
      <c r="A23" s="7"/>
      <c r="B23" s="76" t="s">
        <v>24</v>
      </c>
      <c r="C23" s="117">
        <v>1280517</v>
      </c>
      <c r="D23" s="117">
        <v>1271836.09</v>
      </c>
      <c r="E23" s="77">
        <f t="shared" si="0"/>
        <v>99.32207772329458</v>
      </c>
      <c r="F23" s="43">
        <v>1704258</v>
      </c>
      <c r="G23" s="43">
        <v>1160517.94</v>
      </c>
      <c r="H23" s="38">
        <f t="shared" si="1"/>
        <v>68.09520272165365</v>
      </c>
      <c r="I23" s="69">
        <v>833055</v>
      </c>
      <c r="J23" s="69">
        <v>523200.0399999999</v>
      </c>
      <c r="K23" s="38">
        <f t="shared" si="2"/>
        <v>62.80498166387572</v>
      </c>
      <c r="L23" s="78"/>
      <c r="M23" s="45"/>
      <c r="N23" s="47"/>
      <c r="O23" s="40"/>
      <c r="P23" s="40"/>
      <c r="Q23" s="38"/>
      <c r="R23" s="41"/>
      <c r="S23" s="41"/>
      <c r="T23" s="38"/>
      <c r="U23" s="40">
        <v>569221</v>
      </c>
      <c r="V23" s="40">
        <v>466130.91</v>
      </c>
      <c r="W23" s="38">
        <f t="shared" si="5"/>
        <v>81.88926796446371</v>
      </c>
      <c r="X23" s="40">
        <v>261932</v>
      </c>
      <c r="Y23" s="40">
        <v>147886.99000000002</v>
      </c>
      <c r="Z23" s="42">
        <f t="shared" si="6"/>
        <v>56.460069789105575</v>
      </c>
    </row>
    <row r="24" spans="1:30" ht="25.5">
      <c r="A24" s="7"/>
      <c r="B24" s="76" t="s">
        <v>25</v>
      </c>
      <c r="C24" s="117">
        <v>696379</v>
      </c>
      <c r="D24" s="117">
        <v>768580.6</v>
      </c>
      <c r="E24" s="77">
        <f t="shared" si="0"/>
        <v>110.36814723017207</v>
      </c>
      <c r="F24" s="43">
        <v>875259</v>
      </c>
      <c r="G24" s="43">
        <v>558239.9199999999</v>
      </c>
      <c r="H24" s="38">
        <f t="shared" si="1"/>
        <v>63.77996912913777</v>
      </c>
      <c r="I24" s="69">
        <v>507238</v>
      </c>
      <c r="J24" s="69">
        <v>368627.5</v>
      </c>
      <c r="K24" s="38">
        <f t="shared" si="2"/>
        <v>72.67347872202004</v>
      </c>
      <c r="L24" s="78"/>
      <c r="M24" s="45"/>
      <c r="N24" s="47"/>
      <c r="O24" s="48"/>
      <c r="P24" s="48"/>
      <c r="Q24" s="38"/>
      <c r="R24" s="41"/>
      <c r="S24" s="41"/>
      <c r="T24" s="38"/>
      <c r="U24" s="40">
        <v>158000</v>
      </c>
      <c r="V24" s="40">
        <v>52200</v>
      </c>
      <c r="W24" s="38">
        <f t="shared" si="5"/>
        <v>33.037974683544306</v>
      </c>
      <c r="X24" s="40">
        <v>193021</v>
      </c>
      <c r="Y24" s="40">
        <v>137412.41999999998</v>
      </c>
      <c r="Z24" s="42">
        <f t="shared" si="6"/>
        <v>71.19039897213256</v>
      </c>
      <c r="AD24" s="79"/>
    </row>
    <row r="25" spans="1:26" ht="26.25" thickBot="1">
      <c r="A25" s="49"/>
      <c r="B25" s="80" t="s">
        <v>26</v>
      </c>
      <c r="C25" s="117"/>
      <c r="D25" s="117"/>
      <c r="E25" s="81" t="e">
        <f t="shared" si="0"/>
        <v>#DIV/0!</v>
      </c>
      <c r="F25" s="43"/>
      <c r="G25" s="43"/>
      <c r="H25" s="53" t="e">
        <f t="shared" si="1"/>
        <v>#DIV/0!</v>
      </c>
      <c r="I25" s="69"/>
      <c r="J25" s="69"/>
      <c r="K25" s="53" t="e">
        <f t="shared" si="2"/>
        <v>#DIV/0!</v>
      </c>
      <c r="L25" s="82"/>
      <c r="M25" s="55"/>
      <c r="N25" s="56"/>
      <c r="O25" s="57"/>
      <c r="P25" s="57"/>
      <c r="Q25" s="53" t="e">
        <f>P25/O25*100</f>
        <v>#DIV/0!</v>
      </c>
      <c r="R25" s="58"/>
      <c r="S25" s="58"/>
      <c r="T25" s="53"/>
      <c r="U25" s="57"/>
      <c r="V25" s="57"/>
      <c r="W25" s="53" t="e">
        <f t="shared" si="5"/>
        <v>#DIV/0!</v>
      </c>
      <c r="X25" s="57"/>
      <c r="Y25" s="57"/>
      <c r="Z25" s="59" t="e">
        <f t="shared" si="6"/>
        <v>#DIV/0!</v>
      </c>
    </row>
    <row r="26" spans="1:26" ht="37.5" customHeight="1" thickBot="1">
      <c r="A26" s="7"/>
      <c r="B26" s="61" t="s">
        <v>27</v>
      </c>
      <c r="C26" s="83">
        <f>SUM(C19:C25)</f>
        <v>6520804</v>
      </c>
      <c r="D26" s="84">
        <f>SUM(D19:D25)</f>
        <v>6927202.829999999</v>
      </c>
      <c r="E26" s="85">
        <f t="shared" si="0"/>
        <v>106.2323423614634</v>
      </c>
      <c r="F26" s="86">
        <f>SUM(F19:F25)</f>
        <v>7176229</v>
      </c>
      <c r="G26" s="62">
        <f>SUM(G19:G25)</f>
        <v>5144255.7</v>
      </c>
      <c r="H26" s="64">
        <f t="shared" si="1"/>
        <v>71.68466474523039</v>
      </c>
      <c r="I26" s="62">
        <f>SUM(I19:I25)</f>
        <v>3252910</v>
      </c>
      <c r="J26" s="62">
        <f>SUM(J19:J25)</f>
        <v>2332672.45</v>
      </c>
      <c r="K26" s="64">
        <f t="shared" si="2"/>
        <v>71.71032859808602</v>
      </c>
      <c r="L26" s="66">
        <f>SUM(L19:L25)</f>
        <v>0</v>
      </c>
      <c r="M26" s="66">
        <f>SUM(M19:M25)</f>
        <v>0</v>
      </c>
      <c r="N26" s="65">
        <f>SUM(N19:N25)</f>
        <v>0</v>
      </c>
      <c r="O26" s="62">
        <f>SUM(O19:O25)</f>
        <v>1408411</v>
      </c>
      <c r="P26" s="62">
        <f>SUM(P19:P25)</f>
        <v>1173572.6099999999</v>
      </c>
      <c r="Q26" s="64">
        <f>P26/O26*100</f>
        <v>83.32600427006037</v>
      </c>
      <c r="R26" s="66"/>
      <c r="S26" s="66"/>
      <c r="T26" s="64"/>
      <c r="U26" s="62">
        <f>SUM(U19:U25)</f>
        <v>1142969</v>
      </c>
      <c r="V26" s="62">
        <f>SUM(V19:V25)</f>
        <v>751264.9199999999</v>
      </c>
      <c r="W26" s="64">
        <f t="shared" si="5"/>
        <v>65.72924724992541</v>
      </c>
      <c r="X26" s="62">
        <f>SUM(X19:X25)</f>
        <v>1274228</v>
      </c>
      <c r="Y26" s="62">
        <f>SUM(Y19:Y25)</f>
        <v>847821.24</v>
      </c>
      <c r="Z26" s="27">
        <f t="shared" si="6"/>
        <v>66.53607046776558</v>
      </c>
    </row>
    <row r="27" spans="1:26" ht="22.5" customHeight="1" thickBot="1">
      <c r="A27" s="7"/>
      <c r="B27" s="87" t="s">
        <v>28</v>
      </c>
      <c r="C27" s="83">
        <f>C10+C18+C26</f>
        <v>79737537</v>
      </c>
      <c r="D27" s="84">
        <f>D10+D18+D26</f>
        <v>79186075.67999999</v>
      </c>
      <c r="E27" s="63">
        <f t="shared" si="0"/>
        <v>99.30840437170764</v>
      </c>
      <c r="F27" s="86">
        <f>F10+F18+F26</f>
        <v>73642112</v>
      </c>
      <c r="G27" s="62">
        <f>G10+G18+G26</f>
        <v>44993611.61000001</v>
      </c>
      <c r="H27" s="88">
        <f t="shared" si="1"/>
        <v>61.0976659794874</v>
      </c>
      <c r="I27" s="62">
        <f>I10+I18+I26</f>
        <v>17011728</v>
      </c>
      <c r="J27" s="62">
        <f>J10+J18+J26</f>
        <v>10700646.81</v>
      </c>
      <c r="K27" s="88">
        <f t="shared" si="2"/>
        <v>62.90158654076764</v>
      </c>
      <c r="L27" s="62">
        <f>L10+L18+L26</f>
        <v>428670</v>
      </c>
      <c r="M27" s="62">
        <f>M10+M18+M26</f>
        <v>311769.92</v>
      </c>
      <c r="N27" s="89">
        <f>N10+N18+N26</f>
        <v>72.72958686168847</v>
      </c>
      <c r="O27" s="62">
        <f>O10+O18+O26</f>
        <v>20274470</v>
      </c>
      <c r="P27" s="62">
        <f>P10+P18+P26</f>
        <v>14624152.76</v>
      </c>
      <c r="Q27" s="88">
        <f>P27/O27*100</f>
        <v>72.13087572696105</v>
      </c>
      <c r="R27" s="62"/>
      <c r="S27" s="62"/>
      <c r="T27" s="90"/>
      <c r="U27" s="62">
        <f>U10+U18+U26</f>
        <v>13607292</v>
      </c>
      <c r="V27" s="62">
        <f>V10+V18+V26</f>
        <v>5408883.470000001</v>
      </c>
      <c r="W27" s="88">
        <f t="shared" si="5"/>
        <v>39.7498890300877</v>
      </c>
      <c r="X27" s="62">
        <f>X10+X18+X26</f>
        <v>4534203</v>
      </c>
      <c r="Y27" s="62">
        <f>Y10+Y18+Y26</f>
        <v>2929607.75</v>
      </c>
      <c r="Z27" s="91">
        <f t="shared" si="6"/>
        <v>64.6113054488297</v>
      </c>
    </row>
    <row r="28" spans="1:26" ht="28.5" customHeight="1" thickBot="1">
      <c r="A28" s="92"/>
      <c r="B28" s="93" t="s">
        <v>29</v>
      </c>
      <c r="C28" s="118">
        <v>321872383.25</v>
      </c>
      <c r="D28" s="119">
        <v>302633078.93</v>
      </c>
      <c r="E28" s="94">
        <f t="shared" si="0"/>
        <v>94.02269181166228</v>
      </c>
      <c r="F28" s="95">
        <v>333257403.25</v>
      </c>
      <c r="G28" s="96">
        <v>269642215.6600001</v>
      </c>
      <c r="H28" s="88">
        <f t="shared" si="1"/>
        <v>80.91109545666187</v>
      </c>
      <c r="I28" s="95">
        <v>1840055</v>
      </c>
      <c r="J28" s="96">
        <v>1444325.7100000002</v>
      </c>
      <c r="K28" s="88">
        <f t="shared" si="2"/>
        <v>78.49361622342812</v>
      </c>
      <c r="L28" s="97"/>
      <c r="M28" s="98"/>
      <c r="N28" s="99"/>
      <c r="O28" s="97">
        <v>87790853</v>
      </c>
      <c r="P28" s="98">
        <v>61272137.08</v>
      </c>
      <c r="Q28" s="88">
        <f>P28/O28*100</f>
        <v>69.79330418397916</v>
      </c>
      <c r="R28" s="108">
        <v>44962912</v>
      </c>
      <c r="S28" s="109">
        <v>33754076.07</v>
      </c>
      <c r="T28" s="88">
        <f>S28/R28*100</f>
        <v>75.0709297253701</v>
      </c>
      <c r="U28" s="97"/>
      <c r="V28" s="98"/>
      <c r="W28" s="88"/>
      <c r="X28" s="97">
        <v>5843227</v>
      </c>
      <c r="Y28" s="98">
        <v>4188388.75</v>
      </c>
      <c r="Z28" s="91">
        <f t="shared" si="6"/>
        <v>71.67937767949114</v>
      </c>
    </row>
    <row r="29" spans="1:26" ht="24.75" customHeight="1" thickBot="1">
      <c r="A29" s="49"/>
      <c r="B29" s="100" t="s">
        <v>30</v>
      </c>
      <c r="C29" s="101">
        <f>C27+C28</f>
        <v>401609920.25</v>
      </c>
      <c r="D29" s="102">
        <f>D27+D28</f>
        <v>381819154.61</v>
      </c>
      <c r="E29" s="63">
        <f t="shared" si="0"/>
        <v>95.07214223501244</v>
      </c>
      <c r="F29" s="103">
        <f>F27+F28</f>
        <v>406899515.25</v>
      </c>
      <c r="G29" s="104">
        <f>G27+G28</f>
        <v>314635827.2700001</v>
      </c>
      <c r="H29" s="64">
        <f t="shared" si="1"/>
        <v>77.32519098153438</v>
      </c>
      <c r="I29" s="103">
        <f>I27+I28</f>
        <v>18851783</v>
      </c>
      <c r="J29" s="103">
        <f>J27+J28</f>
        <v>12144972.520000001</v>
      </c>
      <c r="K29" s="64">
        <f t="shared" si="2"/>
        <v>64.42346869789452</v>
      </c>
      <c r="L29" s="104">
        <f>L27+L28</f>
        <v>428670</v>
      </c>
      <c r="M29" s="104">
        <f>M27+M28</f>
        <v>311769.92</v>
      </c>
      <c r="N29" s="19">
        <f>N27+N28</f>
        <v>72.72958686168847</v>
      </c>
      <c r="O29" s="104">
        <f>O27+O28</f>
        <v>108065323</v>
      </c>
      <c r="P29" s="104">
        <f>P27+P28</f>
        <v>75896289.84</v>
      </c>
      <c r="Q29" s="64">
        <f>P29/O29*100</f>
        <v>70.23186322221052</v>
      </c>
      <c r="R29" s="104">
        <f>R27+R28</f>
        <v>44962912</v>
      </c>
      <c r="S29" s="104">
        <f>S27+S28</f>
        <v>33754076.07</v>
      </c>
      <c r="T29" s="64">
        <f>S29/R29*100</f>
        <v>75.0709297253701</v>
      </c>
      <c r="U29" s="104">
        <f>U27+U28</f>
        <v>13607292</v>
      </c>
      <c r="V29" s="104">
        <f>V27+V28</f>
        <v>5408883.470000001</v>
      </c>
      <c r="W29" s="64">
        <f>V29/U29*100</f>
        <v>39.7498890300877</v>
      </c>
      <c r="X29" s="104">
        <f>X27+X28</f>
        <v>10377430</v>
      </c>
      <c r="Y29" s="104">
        <f>Y27+Y28</f>
        <v>7117996.5</v>
      </c>
      <c r="Z29" s="27">
        <f t="shared" si="6"/>
        <v>68.59112998112249</v>
      </c>
    </row>
    <row r="30" spans="9:25" ht="12.75">
      <c r="I30" s="105"/>
      <c r="J30" s="106"/>
      <c r="K30" s="105"/>
      <c r="L30" s="105"/>
      <c r="M30" s="105"/>
      <c r="N30" s="105"/>
      <c r="O30" s="105"/>
      <c r="P30" s="106"/>
      <c r="Q30" s="105"/>
      <c r="R30" s="105"/>
      <c r="S30" s="106"/>
      <c r="T30" s="105"/>
      <c r="U30" s="105"/>
      <c r="V30" s="105"/>
      <c r="W30" s="105"/>
      <c r="X30" s="105"/>
      <c r="Y30" s="106"/>
    </row>
    <row r="32" spans="6:7" ht="12.75">
      <c r="F32" s="106"/>
      <c r="G32" s="106"/>
    </row>
    <row r="33" ht="12.75">
      <c r="F33" s="106"/>
    </row>
  </sheetData>
  <sheetProtection/>
  <mergeCells count="11">
    <mergeCell ref="I7:Z7"/>
    <mergeCell ref="F7:H8"/>
    <mergeCell ref="C7:E8"/>
    <mergeCell ref="B8:B9"/>
    <mergeCell ref="I8:K8"/>
    <mergeCell ref="L8:N8"/>
    <mergeCell ref="B5:Z5"/>
    <mergeCell ref="O8:Q8"/>
    <mergeCell ref="R8:T8"/>
    <mergeCell ref="X8:Z8"/>
    <mergeCell ref="U8:W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User</cp:lastModifiedBy>
  <dcterms:created xsi:type="dcterms:W3CDTF">2018-05-02T11:29:40Z</dcterms:created>
  <dcterms:modified xsi:type="dcterms:W3CDTF">2018-05-14T08:35:16Z</dcterms:modified>
  <cp:category/>
  <cp:version/>
  <cp:contentType/>
  <cp:contentStatus/>
</cp:coreProperties>
</file>