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<sst xmlns="http://schemas.openxmlformats.org/spreadsheetml/2006/main" count="54" uniqueCount="35">
  <si>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11.0.3.2019</t>
  </si>
  <si>
    <t>Інформація про надходження та використання коштів місцевих бюджетів Дергачівського району (станом на 11.03.2019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</si>
  <si>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</si>
  <si>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</si>
  <si>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</si>
  <si>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</si>
  <si>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</si>
  <si>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</si>
  <si>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</si>
  <si>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</si>
  <si>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</si>
  <si>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</si>
  <si>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січень-лютий</t>
  </si>
  <si>
    <t>надійшло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</si>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</sst>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1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72" fontId="12" fillId="0" borderId="24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172" fontId="12" fillId="0" borderId="24" xfId="0" applyNumberFormat="1" applyFont="1" applyFill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72" fontId="12" fillId="0" borderId="36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72" fontId="12" fillId="0" borderId="37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172" fontId="12" fillId="0" borderId="39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center" vertical="center"/>
    </xf>
    <xf numFmtId="172" fontId="12" fillId="0" borderId="39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center" vertical="center" wrapText="1"/>
    </xf>
    <xf numFmtId="172" fontId="12" fillId="0" borderId="40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2" fillId="0" borderId="17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72" fontId="12" fillId="0" borderId="18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72" fontId="15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5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1" fontId="18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vertical="center" wrapText="1"/>
      <protection/>
    </xf>
    <xf numFmtId="174" fontId="6" fillId="0" borderId="24" xfId="346" applyNumberFormat="1" applyFont="1" applyBorder="1" applyAlignment="1">
      <alignment vertical="center" wrapText="1"/>
      <protection/>
    </xf>
    <xf numFmtId="0" fontId="18" fillId="0" borderId="24" xfId="0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P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 t="s">
        <v>0</v>
      </c>
      <c r="C2" s="4"/>
      <c r="D2" s="4"/>
    </row>
    <row r="5" spans="2:26" ht="20.25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2</v>
      </c>
      <c r="D7" s="10"/>
      <c r="E7" s="11"/>
      <c r="F7" s="12" t="s">
        <v>3</v>
      </c>
      <c r="G7" s="13"/>
      <c r="H7" s="14"/>
      <c r="I7" s="15" t="s">
        <v>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5</v>
      </c>
      <c r="C8" s="20"/>
      <c r="D8" s="20"/>
      <c r="E8" s="21"/>
      <c r="F8" s="22"/>
      <c r="G8" s="23"/>
      <c r="H8" s="24"/>
      <c r="I8" s="15" t="s">
        <v>6</v>
      </c>
      <c r="J8" s="16"/>
      <c r="K8" s="17"/>
      <c r="L8" s="15" t="s">
        <v>7</v>
      </c>
      <c r="M8" s="16"/>
      <c r="N8" s="17"/>
      <c r="O8" s="25" t="s">
        <v>8</v>
      </c>
      <c r="P8" s="26"/>
      <c r="Q8" s="26"/>
      <c r="R8" s="26" t="s">
        <v>9</v>
      </c>
      <c r="S8" s="26"/>
      <c r="T8" s="26"/>
      <c r="U8" s="27" t="s">
        <v>10</v>
      </c>
      <c r="V8" s="26"/>
      <c r="W8" s="26"/>
      <c r="X8" s="26" t="s">
        <v>11</v>
      </c>
      <c r="Y8" s="26"/>
      <c r="Z8" s="28"/>
    </row>
    <row r="9" spans="1:26" ht="87.75" customHeight="1">
      <c r="A9" s="18"/>
      <c r="B9" s="29"/>
      <c r="C9" s="31" t="s">
        <v>12</v>
      </c>
      <c r="D9" s="30" t="s">
        <v>13</v>
      </c>
      <c r="E9" s="30" t="s">
        <v>14</v>
      </c>
      <c r="F9" s="31" t="s">
        <v>15</v>
      </c>
      <c r="G9" s="30" t="s">
        <v>16</v>
      </c>
      <c r="H9" s="32" t="s">
        <v>14</v>
      </c>
      <c r="I9" s="31" t="s">
        <v>15</v>
      </c>
      <c r="J9" s="30" t="s">
        <v>16</v>
      </c>
      <c r="K9" s="33" t="s">
        <v>14</v>
      </c>
      <c r="L9" s="31" t="s">
        <v>15</v>
      </c>
      <c r="M9" s="30" t="s">
        <v>16</v>
      </c>
      <c r="N9" s="33" t="s">
        <v>14</v>
      </c>
      <c r="O9" s="31" t="s">
        <v>15</v>
      </c>
      <c r="P9" s="30" t="s">
        <v>16</v>
      </c>
      <c r="Q9" s="33" t="s">
        <v>14</v>
      </c>
      <c r="R9" s="31" t="s">
        <v>15</v>
      </c>
      <c r="S9" s="30" t="s">
        <v>16</v>
      </c>
      <c r="T9" s="33" t="s">
        <v>14</v>
      </c>
      <c r="U9" s="31" t="s">
        <v>15</v>
      </c>
      <c r="V9" s="30" t="s">
        <v>16</v>
      </c>
      <c r="W9" s="33" t="s">
        <v>14</v>
      </c>
      <c r="X9" s="31" t="s">
        <v>15</v>
      </c>
      <c r="Y9" s="30" t="s">
        <v>16</v>
      </c>
      <c r="Z9" s="34" t="s">
        <v>14</v>
      </c>
    </row>
    <row r="10" spans="1:26" ht="42.75" customHeight="1" thickBot="1">
      <c r="A10" s="35"/>
      <c r="B10" s="36" t="s">
        <v>17</v>
      </c>
      <c r="C10" s="92">
        <v>13106740</v>
      </c>
      <c r="D10" s="92">
        <v>11922497.46</v>
      </c>
      <c r="E10" s="37">
        <f aca="true" t="shared" si="0" ref="E10:E27">D10/C10*100</f>
        <v>90.96462934337602</v>
      </c>
      <c r="F10" s="38">
        <v>14358538</v>
      </c>
      <c r="G10" s="38">
        <v>8149824.710000001</v>
      </c>
      <c r="H10" s="39">
        <f aca="true" t="shared" si="1" ref="H10:H27">G10/F10*100</f>
        <v>56.75943268040242</v>
      </c>
      <c r="I10" s="38">
        <v>2395632</v>
      </c>
      <c r="J10" s="38">
        <v>1305414.48</v>
      </c>
      <c r="K10" s="39">
        <f aca="true" t="shared" si="2" ref="K10:K27">J10/I10*100</f>
        <v>54.491444428860525</v>
      </c>
      <c r="L10" s="38"/>
      <c r="M10" s="38"/>
      <c r="N10" s="38"/>
      <c r="O10" s="40">
        <v>5907940</v>
      </c>
      <c r="P10" s="40">
        <v>3353816.21</v>
      </c>
      <c r="Q10" s="39">
        <f>P10/O10*100</f>
        <v>56.76794635693659</v>
      </c>
      <c r="R10" s="41"/>
      <c r="S10" s="41"/>
      <c r="T10" s="38"/>
      <c r="U10" s="40">
        <v>4630160</v>
      </c>
      <c r="V10" s="40">
        <v>3200965.58</v>
      </c>
      <c r="W10" s="39">
        <f aca="true" t="shared" si="3" ref="W10:W17">V10/U10*100</f>
        <v>69.13293665877637</v>
      </c>
      <c r="X10" s="40"/>
      <c r="Y10" s="40"/>
      <c r="Z10" s="42"/>
    </row>
    <row r="11" spans="1:26" ht="38.25" customHeight="1">
      <c r="A11" s="18"/>
      <c r="B11" s="43" t="s">
        <v>18</v>
      </c>
      <c r="C11" s="93">
        <v>2874123</v>
      </c>
      <c r="D11" s="93">
        <v>2407809.88</v>
      </c>
      <c r="E11" s="44">
        <f t="shared" si="0"/>
        <v>83.77546402850538</v>
      </c>
      <c r="F11" s="45">
        <v>2874123</v>
      </c>
      <c r="G11" s="45">
        <v>1401494.83</v>
      </c>
      <c r="H11" s="46">
        <f t="shared" si="1"/>
        <v>48.76252094986888</v>
      </c>
      <c r="I11" s="45">
        <v>713379</v>
      </c>
      <c r="J11" s="45">
        <v>426151.7</v>
      </c>
      <c r="K11" s="46">
        <f t="shared" si="2"/>
        <v>59.73706823441677</v>
      </c>
      <c r="L11" s="47"/>
      <c r="M11" s="45"/>
      <c r="N11" s="45"/>
      <c r="O11" s="47">
        <v>954968</v>
      </c>
      <c r="P11" s="47">
        <v>582321.06</v>
      </c>
      <c r="Q11" s="46">
        <f>P11/O11*100</f>
        <v>60.97807046937699</v>
      </c>
      <c r="R11" s="45"/>
      <c r="S11" s="45"/>
      <c r="T11" s="45"/>
      <c r="U11" s="47">
        <v>819536</v>
      </c>
      <c r="V11" s="47">
        <v>155358.86</v>
      </c>
      <c r="W11" s="46">
        <f t="shared" si="3"/>
        <v>18.956929286815953</v>
      </c>
      <c r="X11" s="47">
        <v>386240</v>
      </c>
      <c r="Y11" s="47">
        <v>237663.21</v>
      </c>
      <c r="Z11" s="48">
        <f aca="true" t="shared" si="4" ref="Z11:Z17">Y11/X11*100</f>
        <v>61.53252123032311</v>
      </c>
    </row>
    <row r="12" spans="1:26" ht="25.5">
      <c r="A12" s="18"/>
      <c r="B12" s="43" t="s">
        <v>19</v>
      </c>
      <c r="C12" s="93">
        <v>2766606</v>
      </c>
      <c r="D12" s="93">
        <v>2484439.59</v>
      </c>
      <c r="E12" s="44">
        <f t="shared" si="0"/>
        <v>89.80099045545336</v>
      </c>
      <c r="F12" s="45">
        <v>2645384</v>
      </c>
      <c r="G12" s="45">
        <v>1252765.42</v>
      </c>
      <c r="H12" s="46">
        <f t="shared" si="1"/>
        <v>47.356656727340905</v>
      </c>
      <c r="I12" s="45">
        <v>1052985</v>
      </c>
      <c r="J12" s="45">
        <v>537717.66</v>
      </c>
      <c r="K12" s="46">
        <f t="shared" si="2"/>
        <v>51.06603227966211</v>
      </c>
      <c r="L12" s="49"/>
      <c r="M12" s="49"/>
      <c r="N12" s="45"/>
      <c r="O12" s="47">
        <v>814319</v>
      </c>
      <c r="P12" s="47">
        <v>461427.72</v>
      </c>
      <c r="Q12" s="46">
        <f>P12/O12*100</f>
        <v>56.664245829951156</v>
      </c>
      <c r="R12" s="49"/>
      <c r="S12" s="49"/>
      <c r="T12" s="45"/>
      <c r="U12" s="47">
        <v>323368</v>
      </c>
      <c r="V12" s="47">
        <v>87836.45</v>
      </c>
      <c r="W12" s="46">
        <f t="shared" si="3"/>
        <v>27.16300004947923</v>
      </c>
      <c r="X12" s="47">
        <v>309257</v>
      </c>
      <c r="Y12" s="47">
        <v>137147.01</v>
      </c>
      <c r="Z12" s="48">
        <f t="shared" si="4"/>
        <v>44.34726133927446</v>
      </c>
    </row>
    <row r="13" spans="1:26" ht="25.5">
      <c r="A13" s="18"/>
      <c r="B13" s="43" t="s">
        <v>20</v>
      </c>
      <c r="C13" s="93">
        <v>3911733</v>
      </c>
      <c r="D13" s="93">
        <v>3596583.83</v>
      </c>
      <c r="E13" s="44">
        <f t="shared" si="0"/>
        <v>91.94348975249589</v>
      </c>
      <c r="F13" s="45">
        <v>5298665</v>
      </c>
      <c r="G13" s="45">
        <v>2203013.01</v>
      </c>
      <c r="H13" s="46">
        <f t="shared" si="1"/>
        <v>41.57675584321711</v>
      </c>
      <c r="I13" s="45">
        <v>1330883</v>
      </c>
      <c r="J13" s="45">
        <v>590554.12</v>
      </c>
      <c r="K13" s="46">
        <f t="shared" si="2"/>
        <v>44.37310567495415</v>
      </c>
      <c r="L13" s="47">
        <v>317237</v>
      </c>
      <c r="M13" s="45">
        <v>201615.14</v>
      </c>
      <c r="N13" s="46">
        <f>M13/L13*100</f>
        <v>63.553475792546266</v>
      </c>
      <c r="O13" s="47">
        <v>2011647</v>
      </c>
      <c r="P13" s="47">
        <v>963847.22</v>
      </c>
      <c r="Q13" s="46">
        <f>P13/O13*100</f>
        <v>47.91333767803198</v>
      </c>
      <c r="R13" s="49"/>
      <c r="S13" s="49"/>
      <c r="T13" s="45"/>
      <c r="U13" s="47">
        <v>870352</v>
      </c>
      <c r="V13" s="47">
        <v>235380.77</v>
      </c>
      <c r="W13" s="46">
        <f t="shared" si="3"/>
        <v>27.044318850304244</v>
      </c>
      <c r="X13" s="47">
        <v>412096</v>
      </c>
      <c r="Y13" s="47">
        <v>202115.76</v>
      </c>
      <c r="Z13" s="48">
        <f t="shared" si="4"/>
        <v>49.045795154527106</v>
      </c>
    </row>
    <row r="14" spans="1:26" ht="25.5">
      <c r="A14" s="18"/>
      <c r="B14" s="43" t="s">
        <v>21</v>
      </c>
      <c r="C14" s="93">
        <v>1046182</v>
      </c>
      <c r="D14" s="93">
        <v>1040248.08</v>
      </c>
      <c r="E14" s="44">
        <f t="shared" si="0"/>
        <v>99.43280232311395</v>
      </c>
      <c r="F14" s="45">
        <v>1046182</v>
      </c>
      <c r="G14" s="45">
        <v>680567.19</v>
      </c>
      <c r="H14" s="46">
        <f t="shared" si="1"/>
        <v>65.05246601451753</v>
      </c>
      <c r="I14" s="45">
        <v>277325</v>
      </c>
      <c r="J14" s="45">
        <v>237605.14</v>
      </c>
      <c r="K14" s="46">
        <f t="shared" si="2"/>
        <v>85.67750473271433</v>
      </c>
      <c r="L14" s="45"/>
      <c r="M14" s="45"/>
      <c r="N14" s="45"/>
      <c r="O14" s="47">
        <v>614456</v>
      </c>
      <c r="P14" s="47">
        <v>361655.81</v>
      </c>
      <c r="Q14" s="46">
        <f>P14/O14*100</f>
        <v>58.85788567448279</v>
      </c>
      <c r="R14" s="49"/>
      <c r="S14" s="49"/>
      <c r="T14" s="45"/>
      <c r="U14" s="47">
        <v>36143</v>
      </c>
      <c r="V14" s="47">
        <v>17687.08</v>
      </c>
      <c r="W14" s="46">
        <f t="shared" si="3"/>
        <v>48.93639155576461</v>
      </c>
      <c r="X14" s="47">
        <v>118258</v>
      </c>
      <c r="Y14" s="47">
        <v>63619.16</v>
      </c>
      <c r="Z14" s="48">
        <f t="shared" si="4"/>
        <v>53.79691860170137</v>
      </c>
    </row>
    <row r="15" spans="1:26" ht="25.5">
      <c r="A15" s="18"/>
      <c r="B15" s="43" t="s">
        <v>22</v>
      </c>
      <c r="C15" s="93">
        <v>1139111</v>
      </c>
      <c r="D15" s="93">
        <v>1097750.04</v>
      </c>
      <c r="E15" s="44">
        <f t="shared" si="0"/>
        <v>96.36901408203416</v>
      </c>
      <c r="F15" s="45">
        <v>1139111</v>
      </c>
      <c r="G15" s="45">
        <v>559240.65</v>
      </c>
      <c r="H15" s="46">
        <f t="shared" si="1"/>
        <v>49.09448245166625</v>
      </c>
      <c r="I15" s="45">
        <v>514129</v>
      </c>
      <c r="J15" s="45">
        <v>300219.76</v>
      </c>
      <c r="K15" s="46">
        <f t="shared" si="2"/>
        <v>58.39385835072521</v>
      </c>
      <c r="L15" s="45"/>
      <c r="M15" s="45"/>
      <c r="N15" s="45"/>
      <c r="O15" s="47"/>
      <c r="P15" s="47"/>
      <c r="Q15" s="46"/>
      <c r="R15" s="49"/>
      <c r="S15" s="49"/>
      <c r="T15" s="45"/>
      <c r="U15" s="47">
        <v>171687</v>
      </c>
      <c r="V15" s="47">
        <v>87398.38</v>
      </c>
      <c r="W15" s="46">
        <f t="shared" si="3"/>
        <v>50.90564806886951</v>
      </c>
      <c r="X15" s="47">
        <v>103845</v>
      </c>
      <c r="Y15" s="47">
        <v>49922.51</v>
      </c>
      <c r="Z15" s="48">
        <f t="shared" si="4"/>
        <v>48.07406230439597</v>
      </c>
    </row>
    <row r="16" spans="1:26" ht="26.25" thickBot="1">
      <c r="A16" s="35"/>
      <c r="B16" s="50" t="s">
        <v>23</v>
      </c>
      <c r="C16" s="94">
        <v>8639704</v>
      </c>
      <c r="D16" s="94">
        <v>7782417.899999999</v>
      </c>
      <c r="E16" s="51">
        <f t="shared" si="0"/>
        <v>90.07736723387745</v>
      </c>
      <c r="F16" s="52">
        <v>7576381</v>
      </c>
      <c r="G16" s="52">
        <v>4417537.28</v>
      </c>
      <c r="H16" s="51">
        <f t="shared" si="1"/>
        <v>58.306693921543804</v>
      </c>
      <c r="I16" s="52">
        <v>1700774</v>
      </c>
      <c r="J16" s="52">
        <v>1048271.34</v>
      </c>
      <c r="K16" s="51">
        <f t="shared" si="2"/>
        <v>61.634957966196566</v>
      </c>
      <c r="L16" s="53"/>
      <c r="M16" s="53"/>
      <c r="N16" s="53"/>
      <c r="O16" s="54">
        <v>2941062</v>
      </c>
      <c r="P16" s="54">
        <v>1681175.94</v>
      </c>
      <c r="Q16" s="51">
        <f>P16/O16*100</f>
        <v>57.162206713085276</v>
      </c>
      <c r="R16" s="55"/>
      <c r="S16" s="55"/>
      <c r="T16" s="53"/>
      <c r="U16" s="54">
        <v>1283242</v>
      </c>
      <c r="V16" s="54">
        <v>666520.45</v>
      </c>
      <c r="W16" s="51">
        <f t="shared" si="3"/>
        <v>51.94035497591257</v>
      </c>
      <c r="X16" s="54">
        <v>781382</v>
      </c>
      <c r="Y16" s="54">
        <v>404714.02</v>
      </c>
      <c r="Z16" s="56">
        <f t="shared" si="4"/>
        <v>51.79464333706177</v>
      </c>
    </row>
    <row r="17" spans="1:26" ht="26.25" thickBot="1">
      <c r="A17" s="57"/>
      <c r="B17" s="58" t="s">
        <v>24</v>
      </c>
      <c r="C17" s="95">
        <f>SUM(C11:C16)</f>
        <v>20377459</v>
      </c>
      <c r="D17" s="95">
        <f>SUM(D11:D16)</f>
        <v>18409249.32</v>
      </c>
      <c r="E17" s="59">
        <f t="shared" si="0"/>
        <v>90.34124087797207</v>
      </c>
      <c r="F17" s="60">
        <f>SUM(F11:F16)</f>
        <v>20579846</v>
      </c>
      <c r="G17" s="60">
        <f>SUM(G11:G16)</f>
        <v>10514618.379999999</v>
      </c>
      <c r="H17" s="61">
        <f t="shared" si="1"/>
        <v>51.091822455814295</v>
      </c>
      <c r="I17" s="60">
        <f>SUM(I11:I16)</f>
        <v>5589475</v>
      </c>
      <c r="J17" s="60">
        <f>SUM(J11:J16)</f>
        <v>3140519.72</v>
      </c>
      <c r="K17" s="61">
        <f t="shared" si="2"/>
        <v>56.18630944766727</v>
      </c>
      <c r="L17" s="60">
        <f>SUM(L11:L16)</f>
        <v>317237</v>
      </c>
      <c r="M17" s="60">
        <f>SUM(M11:M16)</f>
        <v>201615.14</v>
      </c>
      <c r="N17" s="61">
        <f>M17/L17*100</f>
        <v>63.553475792546266</v>
      </c>
      <c r="O17" s="60">
        <f>SUM(O11:O16)</f>
        <v>7336452</v>
      </c>
      <c r="P17" s="60">
        <f>SUM(P11:P16)</f>
        <v>4050427.75</v>
      </c>
      <c r="Q17" s="61">
        <f>P17/O17*100</f>
        <v>55.209626533370624</v>
      </c>
      <c r="R17" s="60">
        <f>SUM(R11:R16)</f>
        <v>0</v>
      </c>
      <c r="S17" s="60">
        <f>SUM(S11:S16)</f>
        <v>0</v>
      </c>
      <c r="T17" s="60">
        <f>SUM(T11:T16)</f>
        <v>0</v>
      </c>
      <c r="U17" s="60">
        <f>SUM(U11:U16)</f>
        <v>3504328</v>
      </c>
      <c r="V17" s="60">
        <f>SUM(V11:V16)</f>
        <v>1250181.99</v>
      </c>
      <c r="W17" s="61">
        <f t="shared" si="3"/>
        <v>35.675370284973326</v>
      </c>
      <c r="X17" s="60">
        <f>SUM(X11:X16)</f>
        <v>2111078</v>
      </c>
      <c r="Y17" s="60">
        <f>SUM(Y11:Y16)</f>
        <v>1095181.67</v>
      </c>
      <c r="Z17" s="62">
        <f t="shared" si="4"/>
        <v>51.87784013665057</v>
      </c>
    </row>
    <row r="18" spans="1:26" ht="25.5">
      <c r="A18" s="18"/>
      <c r="B18" s="63" t="s">
        <v>25</v>
      </c>
      <c r="C18" s="96">
        <v>278997</v>
      </c>
      <c r="D18" s="97">
        <v>553953.34</v>
      </c>
      <c r="E18" s="64">
        <f t="shared" si="0"/>
        <v>198.5517191941132</v>
      </c>
      <c r="F18" s="65">
        <v>319995</v>
      </c>
      <c r="G18" s="65">
        <v>231025.03</v>
      </c>
      <c r="H18" s="66">
        <f t="shared" si="1"/>
        <v>72.19644994453039</v>
      </c>
      <c r="I18" s="98">
        <v>319695</v>
      </c>
      <c r="J18" s="98">
        <v>231025.03</v>
      </c>
      <c r="K18" s="66">
        <f t="shared" si="2"/>
        <v>72.26419868937582</v>
      </c>
      <c r="L18" s="65"/>
      <c r="M18" s="65"/>
      <c r="N18" s="65"/>
      <c r="O18" s="65"/>
      <c r="P18" s="65"/>
      <c r="Q18" s="66"/>
      <c r="R18" s="67"/>
      <c r="S18" s="67"/>
      <c r="T18" s="65"/>
      <c r="U18" s="99">
        <v>0</v>
      </c>
      <c r="V18" s="99">
        <v>0</v>
      </c>
      <c r="W18" s="66"/>
      <c r="X18" s="67"/>
      <c r="Y18" s="67"/>
      <c r="Z18" s="68"/>
    </row>
    <row r="19" spans="1:26" ht="25.5">
      <c r="A19" s="18"/>
      <c r="B19" s="43" t="s">
        <v>26</v>
      </c>
      <c r="C19" s="100">
        <v>1854970</v>
      </c>
      <c r="D19" s="93">
        <v>1652105.72</v>
      </c>
      <c r="E19" s="44">
        <f t="shared" si="0"/>
        <v>89.06374334894905</v>
      </c>
      <c r="F19" s="45">
        <v>1880178</v>
      </c>
      <c r="G19" s="45">
        <v>1178986.89</v>
      </c>
      <c r="H19" s="46">
        <f t="shared" si="1"/>
        <v>62.70613154711947</v>
      </c>
      <c r="I19" s="98">
        <v>510491</v>
      </c>
      <c r="J19" s="98">
        <v>333760.07</v>
      </c>
      <c r="K19" s="46">
        <f t="shared" si="2"/>
        <v>65.38020650706868</v>
      </c>
      <c r="L19" s="45"/>
      <c r="M19" s="45"/>
      <c r="N19" s="45"/>
      <c r="O19" s="47">
        <v>1054533</v>
      </c>
      <c r="P19" s="47">
        <v>659676.99</v>
      </c>
      <c r="Q19" s="46">
        <f>P19/O19*100</f>
        <v>62.55631544958764</v>
      </c>
      <c r="R19" s="49"/>
      <c r="S19" s="49"/>
      <c r="T19" s="45"/>
      <c r="U19" s="99">
        <v>47500</v>
      </c>
      <c r="V19" s="99">
        <v>25998.55</v>
      </c>
      <c r="W19" s="46">
        <f aca="true" t="shared" si="5" ref="W19:W25">V19/U19*100</f>
        <v>54.73378947368421</v>
      </c>
      <c r="X19" s="47">
        <v>262262</v>
      </c>
      <c r="Y19" s="47">
        <v>159551.28</v>
      </c>
      <c r="Z19" s="48">
        <f aca="true" t="shared" si="6" ref="Z19:Z27">Y19/X19*100</f>
        <v>60.83659851598783</v>
      </c>
    </row>
    <row r="20" spans="1:26" ht="25.5">
      <c r="A20" s="18"/>
      <c r="B20" s="43" t="s">
        <v>27</v>
      </c>
      <c r="C20" s="100">
        <v>324360</v>
      </c>
      <c r="D20" s="93">
        <v>535020.62</v>
      </c>
      <c r="E20" s="44">
        <f t="shared" si="0"/>
        <v>164.94654704649153</v>
      </c>
      <c r="F20" s="45">
        <v>361687</v>
      </c>
      <c r="G20" s="45">
        <v>232734.07</v>
      </c>
      <c r="H20" s="46">
        <f t="shared" si="1"/>
        <v>64.34681644626431</v>
      </c>
      <c r="I20" s="98">
        <v>177957</v>
      </c>
      <c r="J20" s="98">
        <v>123356.62</v>
      </c>
      <c r="K20" s="46">
        <f t="shared" si="2"/>
        <v>69.31821732216208</v>
      </c>
      <c r="L20" s="45"/>
      <c r="M20" s="45"/>
      <c r="N20" s="45"/>
      <c r="O20" s="47"/>
      <c r="P20" s="47"/>
      <c r="Q20" s="46"/>
      <c r="R20" s="49"/>
      <c r="S20" s="49"/>
      <c r="T20" s="45"/>
      <c r="U20" s="99">
        <v>4900</v>
      </c>
      <c r="V20" s="99">
        <v>4515.42</v>
      </c>
      <c r="W20" s="46">
        <f t="shared" si="5"/>
        <v>92.15142857142857</v>
      </c>
      <c r="X20" s="47">
        <v>178530</v>
      </c>
      <c r="Y20" s="47">
        <v>104862.03</v>
      </c>
      <c r="Z20" s="48">
        <f t="shared" si="6"/>
        <v>58.736363636363635</v>
      </c>
    </row>
    <row r="21" spans="1:26" ht="25.5">
      <c r="A21" s="18"/>
      <c r="B21" s="43" t="s">
        <v>28</v>
      </c>
      <c r="C21" s="100">
        <v>678197</v>
      </c>
      <c r="D21" s="93">
        <v>587598.42</v>
      </c>
      <c r="E21" s="44">
        <f t="shared" si="0"/>
        <v>86.64125910318094</v>
      </c>
      <c r="F21" s="45">
        <v>703972</v>
      </c>
      <c r="G21" s="45">
        <v>377390.73</v>
      </c>
      <c r="H21" s="46">
        <f t="shared" si="1"/>
        <v>53.6087699510776</v>
      </c>
      <c r="I21" s="98">
        <v>431309</v>
      </c>
      <c r="J21" s="98">
        <v>236417.98</v>
      </c>
      <c r="K21" s="46">
        <f t="shared" si="2"/>
        <v>54.81406138058793</v>
      </c>
      <c r="L21" s="45"/>
      <c r="M21" s="45"/>
      <c r="N21" s="45"/>
      <c r="O21" s="47"/>
      <c r="P21" s="47"/>
      <c r="Q21" s="46"/>
      <c r="R21" s="49"/>
      <c r="S21" s="49"/>
      <c r="T21" s="45"/>
      <c r="U21" s="99">
        <v>125014</v>
      </c>
      <c r="V21" s="99">
        <v>56135.93</v>
      </c>
      <c r="W21" s="46">
        <f t="shared" si="5"/>
        <v>44.903714783944196</v>
      </c>
      <c r="X21" s="47">
        <v>121574</v>
      </c>
      <c r="Y21" s="47">
        <v>76776.82</v>
      </c>
      <c r="Z21" s="48">
        <f t="shared" si="6"/>
        <v>63.1523352032507</v>
      </c>
    </row>
    <row r="22" spans="1:26" ht="27.75" customHeight="1">
      <c r="A22" s="18"/>
      <c r="B22" s="43" t="s">
        <v>29</v>
      </c>
      <c r="C22" s="100">
        <v>790614</v>
      </c>
      <c r="D22" s="93">
        <v>926649.24</v>
      </c>
      <c r="E22" s="44">
        <f t="shared" si="0"/>
        <v>117.20627765255864</v>
      </c>
      <c r="F22" s="45">
        <v>897148</v>
      </c>
      <c r="G22" s="45">
        <v>447859.24</v>
      </c>
      <c r="H22" s="46">
        <f t="shared" si="1"/>
        <v>49.92032975607146</v>
      </c>
      <c r="I22" s="98">
        <v>476244</v>
      </c>
      <c r="J22" s="98">
        <v>249176.59</v>
      </c>
      <c r="K22" s="46">
        <f t="shared" si="2"/>
        <v>52.32120299678316</v>
      </c>
      <c r="L22" s="45"/>
      <c r="M22" s="45"/>
      <c r="N22" s="45"/>
      <c r="O22" s="47"/>
      <c r="P22" s="47"/>
      <c r="Q22" s="46"/>
      <c r="R22" s="49"/>
      <c r="S22" s="49"/>
      <c r="T22" s="45"/>
      <c r="U22" s="99">
        <v>216540</v>
      </c>
      <c r="V22" s="99">
        <v>112039.55</v>
      </c>
      <c r="W22" s="46">
        <f t="shared" si="5"/>
        <v>51.740810012007024</v>
      </c>
      <c r="X22" s="47">
        <v>164993</v>
      </c>
      <c r="Y22" s="47">
        <v>79643.1</v>
      </c>
      <c r="Z22" s="48">
        <f t="shared" si="6"/>
        <v>48.27059329789749</v>
      </c>
    </row>
    <row r="23" spans="1:30" ht="26.25" thickBot="1">
      <c r="A23" s="18"/>
      <c r="B23" s="43" t="s">
        <v>30</v>
      </c>
      <c r="C23" s="100">
        <v>540193</v>
      </c>
      <c r="D23" s="93">
        <v>600677.82</v>
      </c>
      <c r="E23" s="44">
        <f t="shared" si="0"/>
        <v>111.19689074090185</v>
      </c>
      <c r="F23" s="45">
        <v>545432</v>
      </c>
      <c r="G23" s="45">
        <v>300424.66</v>
      </c>
      <c r="H23" s="46">
        <f t="shared" si="1"/>
        <v>55.08013097874712</v>
      </c>
      <c r="I23" s="98">
        <v>337156</v>
      </c>
      <c r="J23" s="98">
        <v>197936.47</v>
      </c>
      <c r="K23" s="46">
        <f t="shared" si="2"/>
        <v>58.70768131072857</v>
      </c>
      <c r="L23" s="45"/>
      <c r="M23" s="45"/>
      <c r="N23" s="45"/>
      <c r="O23" s="47"/>
      <c r="P23" s="47"/>
      <c r="Q23" s="46"/>
      <c r="R23" s="49"/>
      <c r="S23" s="49"/>
      <c r="T23" s="45"/>
      <c r="U23" s="99">
        <v>61820</v>
      </c>
      <c r="V23" s="99">
        <v>12000</v>
      </c>
      <c r="W23" s="46">
        <f t="shared" si="5"/>
        <v>19.41119378841799</v>
      </c>
      <c r="X23" s="47">
        <v>146456</v>
      </c>
      <c r="Y23" s="47">
        <v>90488.19</v>
      </c>
      <c r="Z23" s="48">
        <f t="shared" si="6"/>
        <v>61.78523925274485</v>
      </c>
      <c r="AD23" s="69"/>
    </row>
    <row r="24" spans="1:26" ht="37.5" customHeight="1" thickBot="1">
      <c r="A24" s="18"/>
      <c r="B24" s="70" t="s">
        <v>31</v>
      </c>
      <c r="C24" s="101">
        <f>SUM(C18:C23)</f>
        <v>4467331</v>
      </c>
      <c r="D24" s="71">
        <f>SUM(D18:D23)</f>
        <v>4856005.16</v>
      </c>
      <c r="E24" s="59">
        <f t="shared" si="0"/>
        <v>108.70036628134339</v>
      </c>
      <c r="F24" s="71">
        <f>SUM(F18:F23)</f>
        <v>4708412</v>
      </c>
      <c r="G24" s="71">
        <f>SUM(G18:G23)</f>
        <v>2768420.62</v>
      </c>
      <c r="H24" s="61">
        <f t="shared" si="1"/>
        <v>58.79733166936114</v>
      </c>
      <c r="I24" s="60">
        <f>SUM(I18:I23)</f>
        <v>2252852</v>
      </c>
      <c r="J24" s="60">
        <f>SUM(J18:J23)</f>
        <v>1371672.76</v>
      </c>
      <c r="K24" s="61">
        <f t="shared" si="2"/>
        <v>60.88605731756902</v>
      </c>
      <c r="L24" s="60">
        <f>SUM(L18:L23)</f>
        <v>0</v>
      </c>
      <c r="M24" s="60">
        <f>SUM(M18:M23)</f>
        <v>0</v>
      </c>
      <c r="N24" s="60">
        <f>SUM(N18:N23)</f>
        <v>0</v>
      </c>
      <c r="O24" s="60">
        <f>SUM(O18:O23)</f>
        <v>1054533</v>
      </c>
      <c r="P24" s="60">
        <f>SUM(P18:P23)</f>
        <v>659676.99</v>
      </c>
      <c r="Q24" s="61">
        <f>P24/O24*100</f>
        <v>62.55631544958764</v>
      </c>
      <c r="R24" s="60"/>
      <c r="S24" s="60"/>
      <c r="T24" s="60"/>
      <c r="U24" s="60">
        <f>SUM(U18:U23)</f>
        <v>455774</v>
      </c>
      <c r="V24" s="60">
        <f>SUM(V18:V23)</f>
        <v>210689.45</v>
      </c>
      <c r="W24" s="61">
        <f t="shared" si="5"/>
        <v>46.226737374224946</v>
      </c>
      <c r="X24" s="60">
        <f>SUM(X18:X23)</f>
        <v>873815</v>
      </c>
      <c r="Y24" s="60">
        <f>SUM(Y18:Y23)</f>
        <v>511321.42</v>
      </c>
      <c r="Z24" s="62">
        <f t="shared" si="6"/>
        <v>58.51598107150827</v>
      </c>
    </row>
    <row r="25" spans="1:26" ht="22.5" customHeight="1" thickBot="1">
      <c r="A25" s="18"/>
      <c r="B25" s="72" t="s">
        <v>32</v>
      </c>
      <c r="C25" s="102">
        <f>C10+C17+C24</f>
        <v>37951530</v>
      </c>
      <c r="D25" s="103">
        <f>D10+D17+D24</f>
        <v>35187751.94</v>
      </c>
      <c r="E25" s="73">
        <f t="shared" si="0"/>
        <v>92.71761096324707</v>
      </c>
      <c r="F25" s="74">
        <f>F10+F17+F24</f>
        <v>39646796</v>
      </c>
      <c r="G25" s="75">
        <f>G10+G17+G24</f>
        <v>21432863.71</v>
      </c>
      <c r="H25" s="73">
        <f t="shared" si="1"/>
        <v>54.05951015562519</v>
      </c>
      <c r="I25" s="75">
        <f>I10+I17+I24</f>
        <v>10237959</v>
      </c>
      <c r="J25" s="75">
        <f>J10+J17+J24</f>
        <v>5817606.96</v>
      </c>
      <c r="K25" s="73">
        <f t="shared" si="2"/>
        <v>56.823893903071884</v>
      </c>
      <c r="L25" s="75">
        <f>L10+L17+L24</f>
        <v>317237</v>
      </c>
      <c r="M25" s="75">
        <f>M10+M17+M24</f>
        <v>201615.14</v>
      </c>
      <c r="N25" s="73">
        <f>N10+N17+N24</f>
        <v>63.553475792546266</v>
      </c>
      <c r="O25" s="75">
        <f>O10+O17+O24</f>
        <v>14298925</v>
      </c>
      <c r="P25" s="75">
        <f>P10+P17+P24</f>
        <v>8063920.95</v>
      </c>
      <c r="Q25" s="73">
        <f>P25/O25*100</f>
        <v>56.39529510085548</v>
      </c>
      <c r="R25" s="75"/>
      <c r="S25" s="75"/>
      <c r="T25" s="74"/>
      <c r="U25" s="75">
        <f>U10+U17+U24</f>
        <v>8590262</v>
      </c>
      <c r="V25" s="75">
        <f>V10+V17+V24</f>
        <v>4661837.0200000005</v>
      </c>
      <c r="W25" s="73">
        <f t="shared" si="5"/>
        <v>54.26885722461085</v>
      </c>
      <c r="X25" s="75">
        <f>X10+X17+X24</f>
        <v>2984893</v>
      </c>
      <c r="Y25" s="75">
        <f>Y10+Y17+Y24</f>
        <v>1606503.0899999999</v>
      </c>
      <c r="Z25" s="76">
        <f t="shared" si="6"/>
        <v>53.82112826154907</v>
      </c>
    </row>
    <row r="26" spans="1:26" ht="28.5" customHeight="1" thickBot="1">
      <c r="A26" s="57"/>
      <c r="B26" s="77" t="s">
        <v>33</v>
      </c>
      <c r="C26" s="77">
        <v>210131021</v>
      </c>
      <c r="D26" s="77">
        <v>150536341.7</v>
      </c>
      <c r="E26" s="78">
        <f t="shared" si="0"/>
        <v>71.63927581163753</v>
      </c>
      <c r="F26" s="79">
        <v>230601556</v>
      </c>
      <c r="G26" s="79">
        <v>135405452.37000003</v>
      </c>
      <c r="H26" s="78">
        <f t="shared" si="1"/>
        <v>58.718360239512016</v>
      </c>
      <c r="I26" s="81">
        <v>1620755</v>
      </c>
      <c r="J26" s="81">
        <v>831446.82</v>
      </c>
      <c r="K26" s="78">
        <f t="shared" si="2"/>
        <v>51.299969458678206</v>
      </c>
      <c r="L26" s="80"/>
      <c r="M26" s="79"/>
      <c r="N26" s="78"/>
      <c r="O26" s="80">
        <v>66534769</v>
      </c>
      <c r="P26" s="81">
        <v>33751177.29999999</v>
      </c>
      <c r="Q26" s="78">
        <f>P26/O26*100</f>
        <v>50.727127796896674</v>
      </c>
      <c r="R26" s="80">
        <v>21583588</v>
      </c>
      <c r="S26" s="81">
        <v>12235037.019999998</v>
      </c>
      <c r="T26" s="78">
        <f>S26/R26*100</f>
        <v>56.68676134848385</v>
      </c>
      <c r="U26" s="80"/>
      <c r="V26" s="81"/>
      <c r="W26" s="46"/>
      <c r="X26" s="80">
        <v>3924118</v>
      </c>
      <c r="Y26" s="81">
        <v>2069585.62</v>
      </c>
      <c r="Z26" s="82">
        <f t="shared" si="6"/>
        <v>52.740147467532836</v>
      </c>
    </row>
    <row r="27" spans="1:26" ht="24.75" customHeight="1" thickBot="1">
      <c r="A27" s="35"/>
      <c r="B27" s="83" t="s">
        <v>34</v>
      </c>
      <c r="C27" s="85">
        <f>C25+C26</f>
        <v>248082551</v>
      </c>
      <c r="D27" s="104">
        <f>D25+D26</f>
        <v>185724093.64</v>
      </c>
      <c r="E27" s="84">
        <f t="shared" si="0"/>
        <v>74.86382774256461</v>
      </c>
      <c r="F27" s="85">
        <f>F25+F26</f>
        <v>270248352</v>
      </c>
      <c r="G27" s="85">
        <f>G25+G26</f>
        <v>156838316.08000004</v>
      </c>
      <c r="H27" s="84">
        <f t="shared" si="1"/>
        <v>58.03488343936323</v>
      </c>
      <c r="I27" s="105">
        <f>I25+I26</f>
        <v>11858714</v>
      </c>
      <c r="J27" s="105">
        <f>J25+J26</f>
        <v>6649053.78</v>
      </c>
      <c r="K27" s="86">
        <f t="shared" si="2"/>
        <v>56.06892771003669</v>
      </c>
      <c r="L27" s="87">
        <f>L25+L26</f>
        <v>317237</v>
      </c>
      <c r="M27" s="87">
        <f>M25+M26</f>
        <v>201615.14</v>
      </c>
      <c r="N27" s="86">
        <f>N25+N26</f>
        <v>63.553475792546266</v>
      </c>
      <c r="O27" s="87">
        <f>O25+O26</f>
        <v>80833694</v>
      </c>
      <c r="P27" s="87">
        <f>P25+P26</f>
        <v>41815098.24999999</v>
      </c>
      <c r="Q27" s="86">
        <f>P27/O27*100</f>
        <v>51.72978764276193</v>
      </c>
      <c r="R27" s="87">
        <f>R25+R26</f>
        <v>21583588</v>
      </c>
      <c r="S27" s="87">
        <f>S25+S26</f>
        <v>12235037.019999998</v>
      </c>
      <c r="T27" s="86">
        <f>S27/R27*100</f>
        <v>56.68676134848385</v>
      </c>
      <c r="U27" s="87">
        <f>U25+U26</f>
        <v>8590262</v>
      </c>
      <c r="V27" s="87">
        <f>V25+V26</f>
        <v>4661837.0200000005</v>
      </c>
      <c r="W27" s="86">
        <f>V27/U27*100</f>
        <v>54.26885722461085</v>
      </c>
      <c r="X27" s="87">
        <f>X25+X26</f>
        <v>6909011</v>
      </c>
      <c r="Y27" s="87">
        <f>Y25+Y26</f>
        <v>3676088.71</v>
      </c>
      <c r="Z27" s="88">
        <f t="shared" si="6"/>
        <v>53.20716250126103</v>
      </c>
    </row>
    <row r="28" spans="6:39" ht="26.25" customHeight="1">
      <c r="F28" s="89"/>
      <c r="G28" s="89"/>
      <c r="H28" s="89"/>
      <c r="I28" s="90"/>
      <c r="J28" s="91"/>
      <c r="K28" s="90"/>
      <c r="L28" s="90"/>
      <c r="M28" s="90"/>
      <c r="N28" s="90"/>
      <c r="O28" s="90"/>
      <c r="P28" s="91"/>
      <c r="Q28" s="90"/>
      <c r="R28" s="90"/>
      <c r="S28" s="91"/>
      <c r="T28" s="90"/>
      <c r="U28" s="90"/>
      <c r="V28" s="90"/>
      <c r="W28" s="90"/>
      <c r="X28" s="90"/>
      <c r="Y28" s="91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2019-03-11T10:27:25Z</dcterms:created>
  <dcterms:modified xsi:type="dcterms:W3CDTF">2019-03-11T10:28:03Z</dcterms:modified>
  <cp:category/>
  <cp:version/>
  <cp:contentType/>
  <cp:contentStatus/>
</cp:coreProperties>
</file>