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3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<sst xmlns="http://schemas.openxmlformats.org/spreadsheetml/2006/main" count="55" uniqueCount="36">
  <si>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Освіта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</si>
  <si>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</si>
  <si>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</si>
  <si>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</si>
  <si>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</si>
  <si>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</si>
  <si>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</si>
  <si>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</si>
  <si>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</si>
  <si>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</si>
  <si>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</si>
  <si>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</si>
  <si>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</si>
  <si>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</si>
  <si>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</si>
  <si>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</si>
  <si>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</si>
  <si>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</si>
  <si>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</si>
  <si>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</si>
  <si>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</si>
  <si>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</si>
  <si>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</si>
  <si>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</si>
  <si>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</si>
  <si>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</si>
  <si>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</si>
  <si>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</si>
  <si>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</si>
  <si>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</si>
  <si>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</si>
  <si>
    <t>Інформація про надходження та використання коштів місцевих бюджетів Дергачівського району (станом на 09.10.2017 р.)</t>
  </si>
  <si>
    <t>затерджено з урахуванням змін за 
січень-жовтень</t>
  </si>
  <si>
    <t>виконання по доходах за січень-жовтень</t>
  </si>
  <si>
    <t>затерджено з урахуванням змін на 
січень-жовтень</t>
  </si>
  <si>
    <t>касові видатки  за січень-жовтень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</si>
</sst>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</borders>
  <cellStyleXfs count="350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2" fontId="7" fillId="0" borderId="14" xfId="0" applyNumberFormat="1" applyFont="1" applyFill="1" applyBorder="1" applyAlignment="1">
      <alignment vertical="center"/>
    </xf>
    <xf numFmtId="174" fontId="6" fillId="0" borderId="12" xfId="339" applyNumberFormat="1" applyFont="1" applyBorder="1" applyAlignment="1">
      <alignment vertical="center" wrapText="1"/>
      <protection/>
    </xf>
    <xf numFmtId="172" fontId="7" fillId="0" borderId="12" xfId="0" applyNumberFormat="1" applyFont="1" applyFill="1" applyBorder="1" applyAlignment="1">
      <alignment horizontal="center" vertical="center"/>
    </xf>
    <xf numFmtId="174" fontId="6" fillId="0" borderId="19" xfId="337" applyNumberFormat="1" applyFont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4" fontId="3" fillId="0" borderId="19" xfId="333" applyNumberFormat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right" vertical="center"/>
    </xf>
    <xf numFmtId="174" fontId="7" fillId="0" borderId="19" xfId="0" applyNumberFormat="1" applyFont="1" applyFill="1" applyBorder="1" applyAlignment="1">
      <alignment horizontal="center" vertical="center" wrapText="1"/>
    </xf>
    <xf numFmtId="1" fontId="6" fillId="0" borderId="19" xfId="336" applyNumberFormat="1" applyFont="1" applyFill="1" applyBorder="1" applyAlignment="1">
      <alignment vertical="center" wrapText="1"/>
      <protection/>
    </xf>
    <xf numFmtId="172" fontId="7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vertical="center"/>
    </xf>
    <xf numFmtId="174" fontId="3" fillId="0" borderId="23" xfId="339" applyNumberFormat="1" applyFont="1" applyBorder="1" applyAlignment="1">
      <alignment vertical="center" wrapText="1"/>
      <protection/>
    </xf>
    <xf numFmtId="172" fontId="7" fillId="0" borderId="23" xfId="0" applyNumberFormat="1" applyFont="1" applyFill="1" applyBorder="1" applyAlignment="1">
      <alignment vertical="center"/>
    </xf>
    <xf numFmtId="174" fontId="3" fillId="0" borderId="23" xfId="337" applyNumberFormat="1" applyFont="1" applyBorder="1" applyAlignment="1">
      <alignment vertical="center" wrapText="1"/>
      <protection/>
    </xf>
    <xf numFmtId="1" fontId="3" fillId="0" borderId="23" xfId="336" applyNumberFormat="1" applyFont="1" applyFill="1" applyBorder="1" applyAlignment="1">
      <alignment vertical="center" wrapText="1"/>
      <protection/>
    </xf>
    <xf numFmtId="174" fontId="0" fillId="0" borderId="23" xfId="0" applyNumberFormat="1" applyFont="1" applyFill="1" applyBorder="1" applyAlignment="1">
      <alignment vertical="center"/>
    </xf>
    <xf numFmtId="172" fontId="7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172" fontId="7" fillId="0" borderId="26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 wrapText="1"/>
    </xf>
    <xf numFmtId="1" fontId="3" fillId="0" borderId="27" xfId="336" applyNumberFormat="1" applyFont="1" applyFill="1" applyBorder="1" applyAlignment="1">
      <alignment vertical="center" wrapText="1"/>
      <protection/>
    </xf>
    <xf numFmtId="174" fontId="0" fillId="0" borderId="27" xfId="0" applyNumberFormat="1" applyFont="1" applyFill="1" applyBorder="1" applyAlignment="1">
      <alignment vertical="center" wrapText="1"/>
    </xf>
    <xf numFmtId="172" fontId="7" fillId="0" borderId="28" xfId="0" applyNumberFormat="1" applyFont="1" applyFill="1" applyBorder="1" applyAlignment="1">
      <alignment vertical="center"/>
    </xf>
    <xf numFmtId="1" fontId="0" fillId="0" borderId="27" xfId="0" applyNumberFormat="1" applyFont="1" applyFill="1" applyBorder="1" applyAlignment="1">
      <alignment vertical="center" wrapText="1"/>
    </xf>
    <xf numFmtId="174" fontId="3" fillId="0" borderId="27" xfId="333" applyNumberFormat="1" applyBorder="1" applyAlignment="1">
      <alignment vertical="center" wrapText="1"/>
      <protection/>
    </xf>
    <xf numFmtId="1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1" fontId="3" fillId="0" borderId="27" xfId="338" applyNumberFormat="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172" fontId="7" fillId="0" borderId="30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4" fontId="3" fillId="0" borderId="32" xfId="337" applyNumberFormat="1" applyFont="1" applyBorder="1" applyAlignment="1">
      <alignment vertical="center" wrapText="1"/>
      <protection/>
    </xf>
    <xf numFmtId="1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" fontId="3" fillId="0" borderId="31" xfId="336" applyNumberFormat="1" applyFont="1" applyFill="1" applyBorder="1" applyAlignment="1">
      <alignment vertical="center" wrapText="1"/>
      <protection/>
    </xf>
    <xf numFmtId="174" fontId="0" fillId="0" borderId="31" xfId="0" applyNumberFormat="1" applyFont="1" applyFill="1" applyBorder="1" applyAlignment="1">
      <alignment vertical="center" wrapText="1"/>
    </xf>
    <xf numFmtId="172" fontId="7" fillId="0" borderId="3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1" fontId="7" fillId="0" borderId="35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4" fontId="3" fillId="0" borderId="27" xfId="337" applyNumberFormat="1" applyFont="1" applyBorder="1" applyAlignment="1">
      <alignment vertical="center" wrapText="1"/>
      <protection/>
    </xf>
    <xf numFmtId="14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" fontId="0" fillId="0" borderId="23" xfId="0" applyNumberFormat="1" applyFont="1" applyFill="1" applyBorder="1" applyAlignment="1">
      <alignment vertical="center"/>
    </xf>
    <xf numFmtId="174" fontId="0" fillId="0" borderId="23" xfId="0" applyNumberFormat="1" applyFont="1" applyFill="1" applyBorder="1" applyAlignment="1">
      <alignment vertical="center" wrapText="1"/>
    </xf>
    <xf numFmtId="1" fontId="0" fillId="0" borderId="23" xfId="0" applyNumberFormat="1" applyFont="1" applyFill="1" applyBorder="1" applyAlignment="1">
      <alignment vertical="center" wrapText="1"/>
    </xf>
    <xf numFmtId="14" fontId="0" fillId="0" borderId="27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 wrapText="1"/>
    </xf>
    <xf numFmtId="14" fontId="0" fillId="0" borderId="31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horizontal="center"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39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174" fontId="6" fillId="0" borderId="31" xfId="339" applyNumberFormat="1" applyFont="1" applyBorder="1" applyAlignment="1">
      <alignment vertical="center" wrapText="1"/>
      <protection/>
    </xf>
    <xf numFmtId="1" fontId="7" fillId="0" borderId="40" xfId="0" applyNumberFormat="1" applyFont="1" applyFill="1" applyBorder="1" applyAlignment="1">
      <alignment vertical="center"/>
    </xf>
    <xf numFmtId="174" fontId="6" fillId="0" borderId="31" xfId="337" applyNumberFormat="1" applyFont="1" applyBorder="1" applyAlignment="1">
      <alignment vertical="center" wrapText="1"/>
      <protection/>
    </xf>
    <xf numFmtId="174" fontId="7" fillId="0" borderId="37" xfId="0" applyNumberFormat="1" applyFont="1" applyFill="1" applyBorder="1" applyAlignment="1">
      <alignment vertical="center"/>
    </xf>
    <xf numFmtId="1" fontId="6" fillId="0" borderId="37" xfId="336" applyNumberFormat="1" applyFont="1" applyFill="1" applyBorder="1" applyAlignment="1">
      <alignment vertical="center" wrapText="1"/>
      <protection/>
    </xf>
    <xf numFmtId="172" fontId="7" fillId="0" borderId="3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 wrapText="1"/>
    </xf>
    <xf numFmtId="172" fontId="7" fillId="0" borderId="53" xfId="0" applyNumberFormat="1" applyFont="1" applyFill="1" applyBorder="1" applyAlignment="1">
      <alignment vertical="center"/>
    </xf>
    <xf numFmtId="172" fontId="7" fillId="0" borderId="54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vertical="center"/>
    </xf>
    <xf numFmtId="172" fontId="7" fillId="0" borderId="50" xfId="0" applyNumberFormat="1" applyFont="1" applyFill="1" applyBorder="1" applyAlignment="1">
      <alignment vertical="center"/>
    </xf>
    <xf numFmtId="172" fontId="7" fillId="0" borderId="4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4" borderId="41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3" fillId="0" borderId="57" xfId="334" applyFont="1" applyBorder="1">
      <alignment/>
      <protection/>
    </xf>
    <xf numFmtId="0" fontId="3" fillId="0" borderId="28" xfId="334" applyFont="1" applyBorder="1">
      <alignment/>
      <protection/>
    </xf>
    <xf numFmtId="1" fontId="7" fillId="0" borderId="41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0" fontId="3" fillId="0" borderId="57" xfId="335" applyFont="1" applyBorder="1">
      <alignment/>
      <protection/>
    </xf>
    <xf numFmtId="0" fontId="3" fillId="0" borderId="28" xfId="335" applyFont="1" applyBorder="1">
      <alignment/>
      <protection/>
    </xf>
    <xf numFmtId="1" fontId="7" fillId="0" borderId="41" xfId="0" applyNumberFormat="1" applyFont="1" applyFill="1" applyBorder="1" applyAlignment="1">
      <alignment horizontal="right" vertical="center"/>
    </xf>
    <xf numFmtId="1" fontId="7" fillId="0" borderId="20" xfId="0" applyNumberFormat="1" applyFont="1" applyFill="1" applyBorder="1" applyAlignment="1">
      <alignment horizontal="right" vertical="center"/>
    </xf>
  </cellXfs>
  <cellStyles count="3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22 05  2017" xfId="333"/>
    <cellStyle name="Обычный_доходи 11 08 2017" xfId="334"/>
    <cellStyle name="Обычный_доходи 24.04 2017" xfId="335"/>
    <cellStyle name="Обычный_жовтень касові" xfId="336"/>
    <cellStyle name="Обычный_Книга1" xfId="337"/>
    <cellStyle name="Обычный_КФК" xfId="338"/>
    <cellStyle name="Обычный_щопонеділка" xfId="339"/>
    <cellStyle name="Followed Hyperlink" xfId="340"/>
    <cellStyle name="Плохой" xfId="341"/>
    <cellStyle name="Пояснение" xfId="342"/>
    <cellStyle name="Примечание" xfId="343"/>
    <cellStyle name="Percent" xfId="344"/>
    <cellStyle name="Связанная ячейка" xfId="345"/>
    <cellStyle name="Текст предупреждения" xfId="346"/>
    <cellStyle name="Comma" xfId="347"/>
    <cellStyle name="Comma [0]" xfId="348"/>
    <cellStyle name="Хороший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3"/>
  <sheetViews>
    <sheetView tabSelected="1" workbookViewId="0" topLeftCell="A1">
      <pane xSplit="2" ySplit="9" topLeftCell="G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125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43017</v>
      </c>
      <c r="C2" s="4"/>
      <c r="D2" s="4"/>
    </row>
    <row r="5" spans="2:26" ht="18">
      <c r="B5" s="99" t="s">
        <v>31</v>
      </c>
      <c r="C5" s="99"/>
      <c r="D5" s="99"/>
      <c r="E5" s="99"/>
      <c r="F5" s="99"/>
      <c r="G5" s="99"/>
      <c r="H5" s="99"/>
      <c r="I5" s="99"/>
      <c r="J5" s="99"/>
      <c r="K5" s="99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ht="13.5" thickBot="1"/>
    <row r="7" spans="1:26" ht="13.5" customHeight="1" thickBot="1">
      <c r="A7" s="5"/>
      <c r="B7" s="6"/>
      <c r="C7" s="111" t="s">
        <v>1</v>
      </c>
      <c r="D7" s="112"/>
      <c r="E7" s="113"/>
      <c r="F7" s="105" t="s">
        <v>2</v>
      </c>
      <c r="G7" s="106"/>
      <c r="H7" s="107"/>
      <c r="I7" s="96" t="s">
        <v>3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8"/>
    </row>
    <row r="8" spans="1:26" ht="27.75" customHeight="1" thickBot="1">
      <c r="A8" s="7"/>
      <c r="B8" s="116" t="s">
        <v>4</v>
      </c>
      <c r="C8" s="114"/>
      <c r="D8" s="114"/>
      <c r="E8" s="115"/>
      <c r="F8" s="108"/>
      <c r="G8" s="109"/>
      <c r="H8" s="110"/>
      <c r="I8" s="96" t="s">
        <v>5</v>
      </c>
      <c r="J8" s="97"/>
      <c r="K8" s="98"/>
      <c r="L8" s="96" t="s">
        <v>6</v>
      </c>
      <c r="M8" s="97"/>
      <c r="N8" s="98"/>
      <c r="O8" s="101" t="s">
        <v>0</v>
      </c>
      <c r="P8" s="102"/>
      <c r="Q8" s="102"/>
      <c r="R8" s="102" t="s">
        <v>7</v>
      </c>
      <c r="S8" s="102"/>
      <c r="T8" s="102"/>
      <c r="U8" s="104" t="s">
        <v>8</v>
      </c>
      <c r="V8" s="102"/>
      <c r="W8" s="102"/>
      <c r="X8" s="102" t="s">
        <v>9</v>
      </c>
      <c r="Y8" s="102"/>
      <c r="Z8" s="103"/>
    </row>
    <row r="9" spans="1:26" ht="87.75" customHeight="1" thickBot="1">
      <c r="A9" s="7"/>
      <c r="B9" s="117"/>
      <c r="C9" s="126" t="s">
        <v>32</v>
      </c>
      <c r="D9" s="127" t="s">
        <v>33</v>
      </c>
      <c r="E9" s="118" t="s">
        <v>10</v>
      </c>
      <c r="F9" s="9" t="s">
        <v>34</v>
      </c>
      <c r="G9" s="10" t="s">
        <v>35</v>
      </c>
      <c r="H9" s="11" t="s">
        <v>10</v>
      </c>
      <c r="I9" s="9" t="s">
        <v>34</v>
      </c>
      <c r="J9" s="10" t="s">
        <v>35</v>
      </c>
      <c r="K9" s="8" t="s">
        <v>10</v>
      </c>
      <c r="L9" s="9" t="s">
        <v>34</v>
      </c>
      <c r="M9" s="10" t="s">
        <v>35</v>
      </c>
      <c r="N9" s="8" t="s">
        <v>10</v>
      </c>
      <c r="O9" s="9" t="s">
        <v>34</v>
      </c>
      <c r="P9" s="10" t="s">
        <v>35</v>
      </c>
      <c r="Q9" s="8" t="s">
        <v>10</v>
      </c>
      <c r="R9" s="9" t="s">
        <v>34</v>
      </c>
      <c r="S9" s="10" t="s">
        <v>35</v>
      </c>
      <c r="T9" s="8" t="s">
        <v>10</v>
      </c>
      <c r="U9" s="9" t="s">
        <v>34</v>
      </c>
      <c r="V9" s="10" t="s">
        <v>35</v>
      </c>
      <c r="W9" s="8" t="s">
        <v>10</v>
      </c>
      <c r="X9" s="9" t="s">
        <v>34</v>
      </c>
      <c r="Y9" s="10" t="s">
        <v>35</v>
      </c>
      <c r="Z9" s="12" t="s">
        <v>10</v>
      </c>
    </row>
    <row r="10" spans="1:26" ht="42.75" customHeight="1" thickBot="1">
      <c r="A10" s="13"/>
      <c r="B10" s="14" t="s">
        <v>11</v>
      </c>
      <c r="C10" s="128">
        <v>39719631</v>
      </c>
      <c r="D10" s="129">
        <v>39670331.34</v>
      </c>
      <c r="E10" s="15">
        <f aca="true" t="shared" si="0" ref="E10:E29">D10/C10*100</f>
        <v>99.87588087109873</v>
      </c>
      <c r="F10" s="16">
        <v>37764231</v>
      </c>
      <c r="G10" s="16">
        <v>28509002.79</v>
      </c>
      <c r="H10" s="17">
        <f aca="true" t="shared" si="1" ref="H10:H29">G10/F10*100</f>
        <v>75.49207817842233</v>
      </c>
      <c r="I10" s="18">
        <v>5849320</v>
      </c>
      <c r="J10" s="18">
        <v>3429642.64</v>
      </c>
      <c r="K10" s="19">
        <f aca="true" t="shared" si="2" ref="K10:K29">J10/I10*100</f>
        <v>58.63318539590927</v>
      </c>
      <c r="L10" s="20"/>
      <c r="M10" s="21"/>
      <c r="N10" s="22"/>
      <c r="O10" s="23">
        <v>14607201</v>
      </c>
      <c r="P10" s="23">
        <v>10969717.840000002</v>
      </c>
      <c r="Q10" s="24">
        <f aca="true" t="shared" si="3" ref="Q10:Q15">P10/O10*100</f>
        <v>75.09801391792993</v>
      </c>
      <c r="R10" s="25"/>
      <c r="S10" s="25"/>
      <c r="T10" s="19"/>
      <c r="U10" s="26">
        <v>15337010</v>
      </c>
      <c r="V10" s="26">
        <v>13059846.02</v>
      </c>
      <c r="W10" s="19">
        <f aca="true" t="shared" si="4" ref="W10:W18">V10/U10*100</f>
        <v>85.15249073972045</v>
      </c>
      <c r="X10" s="26"/>
      <c r="Y10" s="26"/>
      <c r="Z10" s="27"/>
    </row>
    <row r="11" spans="1:26" ht="39.75" customHeight="1">
      <c r="A11" s="7"/>
      <c r="B11" s="28" t="s">
        <v>12</v>
      </c>
      <c r="C11" s="128">
        <v>6534462</v>
      </c>
      <c r="D11" s="129">
        <v>6956327.84</v>
      </c>
      <c r="E11" s="29">
        <f t="shared" si="0"/>
        <v>106.45601489456975</v>
      </c>
      <c r="F11" s="30">
        <v>6622640</v>
      </c>
      <c r="G11" s="30">
        <v>5084895.48</v>
      </c>
      <c r="H11" s="31">
        <f t="shared" si="1"/>
        <v>76.78049055965597</v>
      </c>
      <c r="I11" s="32">
        <v>1752126</v>
      </c>
      <c r="J11" s="32">
        <v>1301885.75</v>
      </c>
      <c r="K11" s="31">
        <f t="shared" si="2"/>
        <v>74.30320365087898</v>
      </c>
      <c r="L11" s="33"/>
      <c r="M11" s="33"/>
      <c r="N11" s="31"/>
      <c r="O11" s="33">
        <v>2088550</v>
      </c>
      <c r="P11" s="33">
        <v>1676288.68</v>
      </c>
      <c r="Q11" s="31">
        <f t="shared" si="3"/>
        <v>80.26088338799646</v>
      </c>
      <c r="R11" s="34"/>
      <c r="S11" s="34"/>
      <c r="T11" s="31"/>
      <c r="U11" s="33">
        <v>1941377</v>
      </c>
      <c r="V11" s="33">
        <v>1449087.82</v>
      </c>
      <c r="W11" s="31">
        <f t="shared" si="4"/>
        <v>74.6422678336047</v>
      </c>
      <c r="X11" s="33">
        <v>687918</v>
      </c>
      <c r="Y11" s="33">
        <v>532973.81</v>
      </c>
      <c r="Z11" s="35">
        <f>Y11/X11*100</f>
        <v>77.47635764727774</v>
      </c>
    </row>
    <row r="12" spans="1:26" ht="25.5">
      <c r="A12" s="7"/>
      <c r="B12" s="36" t="s">
        <v>13</v>
      </c>
      <c r="C12" s="128">
        <v>7492841</v>
      </c>
      <c r="D12" s="129">
        <v>7937553.81</v>
      </c>
      <c r="E12" s="37">
        <f t="shared" si="0"/>
        <v>105.93516945041273</v>
      </c>
      <c r="F12" s="30">
        <v>7291888</v>
      </c>
      <c r="G12" s="30">
        <v>4036302.45</v>
      </c>
      <c r="H12" s="38">
        <f t="shared" si="1"/>
        <v>55.35332481793467</v>
      </c>
      <c r="I12" s="32">
        <v>1587654</v>
      </c>
      <c r="J12" s="32">
        <v>1341317.86</v>
      </c>
      <c r="K12" s="38">
        <f t="shared" si="2"/>
        <v>84.48426798282246</v>
      </c>
      <c r="L12" s="39"/>
      <c r="M12" s="39"/>
      <c r="N12" s="38"/>
      <c r="O12" s="40">
        <v>1736616</v>
      </c>
      <c r="P12" s="40">
        <v>1384584.32</v>
      </c>
      <c r="Q12" s="38">
        <f t="shared" si="3"/>
        <v>79.72887040082551</v>
      </c>
      <c r="R12" s="41"/>
      <c r="S12" s="41"/>
      <c r="T12" s="38"/>
      <c r="U12" s="40">
        <v>2339320</v>
      </c>
      <c r="V12" s="40">
        <v>702965.2</v>
      </c>
      <c r="W12" s="38">
        <f t="shared" si="4"/>
        <v>30.049980336166065</v>
      </c>
      <c r="X12" s="40">
        <v>584520</v>
      </c>
      <c r="Y12" s="40">
        <v>456085.91</v>
      </c>
      <c r="Z12" s="42">
        <f>Y12/X12*100</f>
        <v>78.02742592212412</v>
      </c>
    </row>
    <row r="13" spans="1:26" ht="25.5">
      <c r="A13" s="7"/>
      <c r="B13" s="36" t="s">
        <v>14</v>
      </c>
      <c r="C13" s="128">
        <v>13514535</v>
      </c>
      <c r="D13" s="129">
        <v>13328544.309999999</v>
      </c>
      <c r="E13" s="37">
        <f t="shared" si="0"/>
        <v>98.62377292300474</v>
      </c>
      <c r="F13" s="30">
        <v>12919486</v>
      </c>
      <c r="G13" s="30">
        <v>11285446.81</v>
      </c>
      <c r="H13" s="38">
        <f t="shared" si="1"/>
        <v>87.35213467470764</v>
      </c>
      <c r="I13" s="32">
        <v>2655650</v>
      </c>
      <c r="J13" s="32">
        <v>2198747.2</v>
      </c>
      <c r="K13" s="38">
        <f t="shared" si="2"/>
        <v>82.79506712104381</v>
      </c>
      <c r="L13" s="43"/>
      <c r="M13" s="43"/>
      <c r="N13" s="38"/>
      <c r="O13" s="40">
        <v>3532187</v>
      </c>
      <c r="P13" s="40">
        <v>2928821.18</v>
      </c>
      <c r="Q13" s="38">
        <f t="shared" si="3"/>
        <v>82.91806690868859</v>
      </c>
      <c r="R13" s="41"/>
      <c r="S13" s="41"/>
      <c r="T13" s="38"/>
      <c r="U13" s="40">
        <v>5981197</v>
      </c>
      <c r="V13" s="40">
        <v>5624426.79</v>
      </c>
      <c r="W13" s="38">
        <f t="shared" si="4"/>
        <v>94.03513694666803</v>
      </c>
      <c r="X13" s="40"/>
      <c r="Y13" s="40"/>
      <c r="Z13" s="42"/>
    </row>
    <row r="14" spans="1:26" ht="25.5">
      <c r="A14" s="7"/>
      <c r="B14" s="36" t="s">
        <v>15</v>
      </c>
      <c r="C14" s="128">
        <v>9204018</v>
      </c>
      <c r="D14" s="129">
        <v>11059544.42</v>
      </c>
      <c r="E14" s="37">
        <f t="shared" si="0"/>
        <v>120.15996079103712</v>
      </c>
      <c r="F14" s="30">
        <v>9923144</v>
      </c>
      <c r="G14" s="30">
        <v>7526123.390000001</v>
      </c>
      <c r="H14" s="38">
        <f t="shared" si="1"/>
        <v>75.84414163494957</v>
      </c>
      <c r="I14" s="32">
        <v>1889711</v>
      </c>
      <c r="J14" s="32">
        <v>1590173.17</v>
      </c>
      <c r="K14" s="38">
        <f t="shared" si="2"/>
        <v>84.14901379099766</v>
      </c>
      <c r="L14" s="44">
        <v>651239</v>
      </c>
      <c r="M14" s="44">
        <v>527445.47</v>
      </c>
      <c r="N14" s="38">
        <f>M14/L14*100</f>
        <v>80.99107547305981</v>
      </c>
      <c r="O14" s="40">
        <v>3793681</v>
      </c>
      <c r="P14" s="40">
        <v>2919181.36</v>
      </c>
      <c r="Q14" s="38">
        <f t="shared" si="3"/>
        <v>76.94851939316985</v>
      </c>
      <c r="R14" s="41"/>
      <c r="S14" s="41"/>
      <c r="T14" s="38"/>
      <c r="U14" s="40">
        <v>2579744</v>
      </c>
      <c r="V14" s="40">
        <v>1812641.86</v>
      </c>
      <c r="W14" s="38">
        <f t="shared" si="4"/>
        <v>70.26440840641553</v>
      </c>
      <c r="X14" s="40">
        <v>856037</v>
      </c>
      <c r="Y14" s="40">
        <v>596024.67</v>
      </c>
      <c r="Z14" s="42">
        <f>Y14/X14*100</f>
        <v>69.62604069683904</v>
      </c>
    </row>
    <row r="15" spans="1:26" ht="25.5">
      <c r="A15" s="7"/>
      <c r="B15" s="36" t="s">
        <v>16</v>
      </c>
      <c r="C15" s="128">
        <v>2433260</v>
      </c>
      <c r="D15" s="129">
        <v>2339447.42</v>
      </c>
      <c r="E15" s="37">
        <f t="shared" si="0"/>
        <v>96.14457230217897</v>
      </c>
      <c r="F15" s="30">
        <v>2454272</v>
      </c>
      <c r="G15" s="30">
        <v>1918710.08</v>
      </c>
      <c r="H15" s="38">
        <f t="shared" si="1"/>
        <v>78.17837957650985</v>
      </c>
      <c r="I15" s="32">
        <v>507553</v>
      </c>
      <c r="J15" s="32">
        <v>492266.83</v>
      </c>
      <c r="K15" s="38">
        <f t="shared" si="2"/>
        <v>96.98826132443311</v>
      </c>
      <c r="L15" s="45"/>
      <c r="M15" s="46"/>
      <c r="N15" s="47"/>
      <c r="O15" s="40">
        <v>1305602</v>
      </c>
      <c r="P15" s="40">
        <v>1147617.96</v>
      </c>
      <c r="Q15" s="38">
        <f t="shared" si="3"/>
        <v>87.8995252764625</v>
      </c>
      <c r="R15" s="41"/>
      <c r="S15" s="41"/>
      <c r="T15" s="38"/>
      <c r="U15" s="40">
        <v>79998</v>
      </c>
      <c r="V15" s="40">
        <v>44240.67</v>
      </c>
      <c r="W15" s="38">
        <f t="shared" si="4"/>
        <v>55.30222005550138</v>
      </c>
      <c r="X15" s="40">
        <v>347119</v>
      </c>
      <c r="Y15" s="40">
        <v>224062.09</v>
      </c>
      <c r="Z15" s="42">
        <f>Y15/X15*100</f>
        <v>64.54907106784705</v>
      </c>
    </row>
    <row r="16" spans="1:26" ht="25.5">
      <c r="A16" s="7"/>
      <c r="B16" s="36" t="s">
        <v>17</v>
      </c>
      <c r="C16" s="128">
        <v>2635646</v>
      </c>
      <c r="D16" s="129">
        <v>2409143.77</v>
      </c>
      <c r="E16" s="37">
        <f t="shared" si="0"/>
        <v>91.40619681095261</v>
      </c>
      <c r="F16" s="30">
        <v>2786645</v>
      </c>
      <c r="G16" s="30">
        <v>1823778.31</v>
      </c>
      <c r="H16" s="38">
        <f t="shared" si="1"/>
        <v>65.44709893079312</v>
      </c>
      <c r="I16" s="32">
        <v>1076735</v>
      </c>
      <c r="J16" s="32">
        <v>742517.97</v>
      </c>
      <c r="K16" s="38">
        <f t="shared" si="2"/>
        <v>68.96014061027086</v>
      </c>
      <c r="L16" s="45"/>
      <c r="M16" s="46"/>
      <c r="N16" s="48"/>
      <c r="O16" s="49"/>
      <c r="P16" s="49"/>
      <c r="Q16" s="38"/>
      <c r="R16" s="41"/>
      <c r="S16" s="41"/>
      <c r="T16" s="38"/>
      <c r="U16" s="40">
        <v>1102113</v>
      </c>
      <c r="V16" s="40">
        <v>786390.11</v>
      </c>
      <c r="W16" s="38">
        <f t="shared" si="4"/>
        <v>71.35294747453301</v>
      </c>
      <c r="X16" s="40">
        <v>292650</v>
      </c>
      <c r="Y16" s="40">
        <v>219894.48</v>
      </c>
      <c r="Z16" s="42">
        <f>Y16/X16*100</f>
        <v>75.13906714505382</v>
      </c>
    </row>
    <row r="17" spans="1:26" ht="26.25" thickBot="1">
      <c r="A17" s="50"/>
      <c r="B17" s="51" t="s">
        <v>18</v>
      </c>
      <c r="C17" s="128">
        <v>25080915</v>
      </c>
      <c r="D17" s="129">
        <v>24397379.27</v>
      </c>
      <c r="E17" s="52">
        <f t="shared" si="0"/>
        <v>97.27467785764594</v>
      </c>
      <c r="F17" s="30">
        <v>20778698</v>
      </c>
      <c r="G17" s="30">
        <v>15339429.740000002</v>
      </c>
      <c r="H17" s="53">
        <f t="shared" si="1"/>
        <v>73.82286291470237</v>
      </c>
      <c r="I17" s="54">
        <v>3484919</v>
      </c>
      <c r="J17" s="54">
        <v>2115808.68</v>
      </c>
      <c r="K17" s="53">
        <f t="shared" si="2"/>
        <v>60.713281427774945</v>
      </c>
      <c r="L17" s="55"/>
      <c r="M17" s="56"/>
      <c r="N17" s="57"/>
      <c r="O17" s="58">
        <v>6758178</v>
      </c>
      <c r="P17" s="58">
        <v>5096916.74</v>
      </c>
      <c r="Q17" s="53">
        <f>P17/O17*100</f>
        <v>75.41850392221099</v>
      </c>
      <c r="R17" s="59"/>
      <c r="S17" s="59"/>
      <c r="T17" s="53"/>
      <c r="U17" s="58">
        <v>7121960</v>
      </c>
      <c r="V17" s="58">
        <v>5820474.37</v>
      </c>
      <c r="W17" s="53">
        <f t="shared" si="4"/>
        <v>81.72573799909014</v>
      </c>
      <c r="X17" s="58">
        <v>1993569</v>
      </c>
      <c r="Y17" s="58">
        <v>1309336.25</v>
      </c>
      <c r="Z17" s="60">
        <f>Y17/X17*100</f>
        <v>65.67800010935161</v>
      </c>
    </row>
    <row r="18" spans="1:26" ht="26.25" thickBot="1">
      <c r="A18" s="61"/>
      <c r="B18" s="62" t="s">
        <v>19</v>
      </c>
      <c r="C18" s="130">
        <f>SUM(C11:C17)</f>
        <v>66895677</v>
      </c>
      <c r="D18" s="131">
        <f>SUM(D11:D17)</f>
        <v>68427940.84</v>
      </c>
      <c r="E18" s="119">
        <f t="shared" si="0"/>
        <v>102.29052744320086</v>
      </c>
      <c r="F18" s="64">
        <f>SUM(F11:F17)</f>
        <v>62776773</v>
      </c>
      <c r="G18" s="64">
        <f>SUM(G11:G17)</f>
        <v>47014686.260000005</v>
      </c>
      <c r="H18" s="65">
        <f t="shared" si="1"/>
        <v>74.89184934689142</v>
      </c>
      <c r="I18" s="64">
        <f>SUM(I11:I17)</f>
        <v>12954348</v>
      </c>
      <c r="J18" s="64">
        <f>SUM(J11:J17)</f>
        <v>9782717.46</v>
      </c>
      <c r="K18" s="65">
        <f t="shared" si="2"/>
        <v>75.51686476231765</v>
      </c>
      <c r="L18" s="66">
        <f>SUM(L11:L17)</f>
        <v>651239</v>
      </c>
      <c r="M18" s="64">
        <f>SUM(M11:M17)</f>
        <v>527445.47</v>
      </c>
      <c r="N18" s="65">
        <f>M18/L18*100</f>
        <v>80.99107547305981</v>
      </c>
      <c r="O18" s="64">
        <f>SUM(O11:O17)</f>
        <v>19214814</v>
      </c>
      <c r="P18" s="64">
        <f>SUM(P11:P17)</f>
        <v>15153410.24</v>
      </c>
      <c r="Q18" s="65">
        <f>P18/O18*100</f>
        <v>78.86316380684195</v>
      </c>
      <c r="R18" s="67">
        <f>SUM(R11:R17)</f>
        <v>0</v>
      </c>
      <c r="S18" s="67">
        <f>SUM(S11:S17)</f>
        <v>0</v>
      </c>
      <c r="T18" s="65"/>
      <c r="U18" s="64">
        <f>SUM(U11:U17)</f>
        <v>21145709</v>
      </c>
      <c r="V18" s="64">
        <f>SUM(V11:V17)</f>
        <v>16240226.82</v>
      </c>
      <c r="W18" s="65">
        <f t="shared" si="4"/>
        <v>76.80152422413455</v>
      </c>
      <c r="X18" s="64">
        <f>SUM(X11:X17)</f>
        <v>4761813</v>
      </c>
      <c r="Y18" s="64">
        <f>SUM(Y11:Y17)</f>
        <v>3338377.21</v>
      </c>
      <c r="Z18" s="27">
        <f>Y18/X18*100</f>
        <v>70.10727237713871</v>
      </c>
    </row>
    <row r="19" spans="1:26" ht="25.5">
      <c r="A19" s="7"/>
      <c r="B19" s="28" t="s">
        <v>20</v>
      </c>
      <c r="C19" s="128">
        <v>1033027</v>
      </c>
      <c r="D19" s="129">
        <v>821971.65</v>
      </c>
      <c r="E19" s="120">
        <f t="shared" si="0"/>
        <v>79.56923197554372</v>
      </c>
      <c r="F19" s="44">
        <v>1013691</v>
      </c>
      <c r="G19" s="44">
        <v>640406.1</v>
      </c>
      <c r="H19" s="31">
        <f t="shared" si="1"/>
        <v>63.17567187634101</v>
      </c>
      <c r="I19" s="68">
        <v>628341</v>
      </c>
      <c r="J19" s="68">
        <v>583285.78</v>
      </c>
      <c r="K19" s="31">
        <f t="shared" si="2"/>
        <v>92.82949544912715</v>
      </c>
      <c r="L19" s="69"/>
      <c r="M19" s="70"/>
      <c r="N19" s="71"/>
      <c r="O19" s="72"/>
      <c r="P19" s="72"/>
      <c r="Q19" s="31"/>
      <c r="R19" s="73"/>
      <c r="S19" s="73"/>
      <c r="T19" s="31"/>
      <c r="U19" s="33">
        <v>100</v>
      </c>
      <c r="V19" s="33">
        <v>0</v>
      </c>
      <c r="W19" s="31"/>
      <c r="X19" s="74"/>
      <c r="Y19" s="74"/>
      <c r="Z19" s="35"/>
    </row>
    <row r="20" spans="1:26" ht="25.5">
      <c r="A20" s="7"/>
      <c r="B20" s="36" t="s">
        <v>21</v>
      </c>
      <c r="C20" s="128">
        <v>4264595</v>
      </c>
      <c r="D20" s="129">
        <v>4236611.64</v>
      </c>
      <c r="E20" s="121">
        <f t="shared" si="0"/>
        <v>99.34382139452866</v>
      </c>
      <c r="F20" s="44">
        <v>4506867</v>
      </c>
      <c r="G20" s="44">
        <v>3828858.23</v>
      </c>
      <c r="H20" s="38">
        <f t="shared" si="1"/>
        <v>84.95609544279873</v>
      </c>
      <c r="I20" s="68">
        <v>946004</v>
      </c>
      <c r="J20" s="68">
        <v>820751.29</v>
      </c>
      <c r="K20" s="38">
        <f t="shared" si="2"/>
        <v>86.75981179783595</v>
      </c>
      <c r="L20" s="75"/>
      <c r="M20" s="46"/>
      <c r="N20" s="48"/>
      <c r="O20" s="40">
        <v>2106124</v>
      </c>
      <c r="P20" s="40">
        <v>1762862.13</v>
      </c>
      <c r="Q20" s="38">
        <f>P20/O20*100</f>
        <v>83.70172553942692</v>
      </c>
      <c r="R20" s="41"/>
      <c r="S20" s="41"/>
      <c r="T20" s="38"/>
      <c r="U20" s="40">
        <v>611999</v>
      </c>
      <c r="V20" s="40">
        <v>561402.77</v>
      </c>
      <c r="W20" s="38">
        <f aca="true" t="shared" si="5" ref="W20:W27">V20/U20*100</f>
        <v>91.73262864808603</v>
      </c>
      <c r="X20" s="40">
        <v>604356</v>
      </c>
      <c r="Y20" s="40">
        <v>479772.99</v>
      </c>
      <c r="Z20" s="42">
        <f aca="true" t="shared" si="6" ref="Z20:Z29">Y20/X20*100</f>
        <v>79.38582391835276</v>
      </c>
    </row>
    <row r="21" spans="1:26" ht="25.5">
      <c r="A21" s="7"/>
      <c r="B21" s="36" t="s">
        <v>22</v>
      </c>
      <c r="C21" s="128">
        <v>794914</v>
      </c>
      <c r="D21" s="129">
        <v>908052.75</v>
      </c>
      <c r="E21" s="121">
        <f t="shared" si="0"/>
        <v>114.23282896011393</v>
      </c>
      <c r="F21" s="44">
        <v>854641</v>
      </c>
      <c r="G21" s="44">
        <v>668931.18</v>
      </c>
      <c r="H21" s="38">
        <f t="shared" si="1"/>
        <v>78.27042933816657</v>
      </c>
      <c r="I21" s="68">
        <v>353347</v>
      </c>
      <c r="J21" s="68">
        <v>293405.5</v>
      </c>
      <c r="K21" s="38">
        <f t="shared" si="2"/>
        <v>83.03608067989823</v>
      </c>
      <c r="L21" s="75"/>
      <c r="M21" s="46"/>
      <c r="N21" s="48"/>
      <c r="O21" s="49"/>
      <c r="P21" s="49"/>
      <c r="Q21" s="38"/>
      <c r="R21" s="41"/>
      <c r="S21" s="41"/>
      <c r="T21" s="38"/>
      <c r="U21" s="40">
        <v>12980</v>
      </c>
      <c r="V21" s="40">
        <v>12606.21</v>
      </c>
      <c r="W21" s="38">
        <f t="shared" si="5"/>
        <v>97.12026194144838</v>
      </c>
      <c r="X21" s="40">
        <v>488314</v>
      </c>
      <c r="Y21" s="40">
        <v>362919.47</v>
      </c>
      <c r="Z21" s="42">
        <f t="shared" si="6"/>
        <v>74.32092260307917</v>
      </c>
    </row>
    <row r="22" spans="1:26" ht="25.5">
      <c r="A22" s="7"/>
      <c r="B22" s="36" t="s">
        <v>23</v>
      </c>
      <c r="C22" s="128">
        <v>2088076</v>
      </c>
      <c r="D22" s="129">
        <v>2085696</v>
      </c>
      <c r="E22" s="121">
        <f t="shared" si="0"/>
        <v>99.88601947438694</v>
      </c>
      <c r="F22" s="44">
        <v>2023946</v>
      </c>
      <c r="G22" s="44">
        <v>1294744.73</v>
      </c>
      <c r="H22" s="38">
        <f t="shared" si="1"/>
        <v>63.971308028969155</v>
      </c>
      <c r="I22" s="68">
        <v>786434</v>
      </c>
      <c r="J22" s="68">
        <v>574057.54</v>
      </c>
      <c r="K22" s="38">
        <f t="shared" si="2"/>
        <v>72.99500530241572</v>
      </c>
      <c r="L22" s="75"/>
      <c r="M22" s="46"/>
      <c r="N22" s="48"/>
      <c r="O22" s="40"/>
      <c r="P22" s="40"/>
      <c r="Q22" s="38"/>
      <c r="R22" s="41"/>
      <c r="S22" s="41"/>
      <c r="T22" s="38"/>
      <c r="U22" s="40">
        <v>734709</v>
      </c>
      <c r="V22" s="40">
        <v>471248.74</v>
      </c>
      <c r="W22" s="38">
        <f t="shared" si="5"/>
        <v>64.14086937821641</v>
      </c>
      <c r="X22" s="40">
        <v>418071</v>
      </c>
      <c r="Y22" s="40">
        <v>181796.67</v>
      </c>
      <c r="Z22" s="42">
        <f t="shared" si="6"/>
        <v>43.484640168775165</v>
      </c>
    </row>
    <row r="23" spans="1:26" ht="27.75" customHeight="1">
      <c r="A23" s="7"/>
      <c r="B23" s="36" t="s">
        <v>24</v>
      </c>
      <c r="C23" s="128">
        <v>2257487</v>
      </c>
      <c r="D23" s="129">
        <v>2773191.43</v>
      </c>
      <c r="E23" s="121">
        <f t="shared" si="0"/>
        <v>122.84418160547548</v>
      </c>
      <c r="F23" s="44">
        <v>2606346</v>
      </c>
      <c r="G23" s="44">
        <v>2119942.36</v>
      </c>
      <c r="H23" s="38">
        <f t="shared" si="1"/>
        <v>81.3377180159503</v>
      </c>
      <c r="I23" s="68">
        <v>1295469</v>
      </c>
      <c r="J23" s="68">
        <v>1094511.05</v>
      </c>
      <c r="K23" s="38">
        <f t="shared" si="2"/>
        <v>84.48762957662439</v>
      </c>
      <c r="L23" s="75"/>
      <c r="M23" s="46"/>
      <c r="N23" s="48"/>
      <c r="O23" s="40"/>
      <c r="P23" s="40"/>
      <c r="Q23" s="38"/>
      <c r="R23" s="41"/>
      <c r="S23" s="41"/>
      <c r="T23" s="38"/>
      <c r="U23" s="40">
        <v>821440</v>
      </c>
      <c r="V23" s="40">
        <v>644524.36</v>
      </c>
      <c r="W23" s="38">
        <f t="shared" si="5"/>
        <v>78.46274347487339</v>
      </c>
      <c r="X23" s="40">
        <v>379137</v>
      </c>
      <c r="Y23" s="40">
        <v>300696.93</v>
      </c>
      <c r="Z23" s="42">
        <f t="shared" si="6"/>
        <v>79.31089025866639</v>
      </c>
    </row>
    <row r="24" spans="1:30" ht="25.5">
      <c r="A24" s="7"/>
      <c r="B24" s="36" t="s">
        <v>25</v>
      </c>
      <c r="C24" s="128">
        <v>1525737</v>
      </c>
      <c r="D24" s="129">
        <v>1169515.56</v>
      </c>
      <c r="E24" s="121">
        <f t="shared" si="0"/>
        <v>76.65250039816823</v>
      </c>
      <c r="F24" s="44">
        <v>1664799</v>
      </c>
      <c r="G24" s="44">
        <v>1150118.95</v>
      </c>
      <c r="H24" s="38">
        <f t="shared" si="1"/>
        <v>69.08455315026018</v>
      </c>
      <c r="I24" s="68">
        <v>768339</v>
      </c>
      <c r="J24" s="68">
        <v>606176.43</v>
      </c>
      <c r="K24" s="38">
        <f t="shared" si="2"/>
        <v>78.89439817580521</v>
      </c>
      <c r="L24" s="75"/>
      <c r="M24" s="46"/>
      <c r="N24" s="48"/>
      <c r="O24" s="49"/>
      <c r="P24" s="49"/>
      <c r="Q24" s="38"/>
      <c r="R24" s="41"/>
      <c r="S24" s="41"/>
      <c r="T24" s="38"/>
      <c r="U24" s="40">
        <v>274271</v>
      </c>
      <c r="V24" s="40">
        <v>221647.6</v>
      </c>
      <c r="W24" s="38">
        <f t="shared" si="5"/>
        <v>80.81335613316756</v>
      </c>
      <c r="X24" s="40">
        <v>387669</v>
      </c>
      <c r="Y24" s="40">
        <v>288775.42</v>
      </c>
      <c r="Z24" s="42">
        <f t="shared" si="6"/>
        <v>74.49020169268113</v>
      </c>
      <c r="AD24" s="76"/>
    </row>
    <row r="25" spans="1:26" ht="26.25" thickBot="1">
      <c r="A25" s="50"/>
      <c r="B25" s="51" t="s">
        <v>26</v>
      </c>
      <c r="C25" s="128">
        <v>13398234</v>
      </c>
      <c r="D25" s="129">
        <v>14731496.42</v>
      </c>
      <c r="E25" s="122">
        <f t="shared" si="0"/>
        <v>109.95103100901208</v>
      </c>
      <c r="F25" s="44">
        <v>19034234</v>
      </c>
      <c r="G25" s="44">
        <v>15023515.559999999</v>
      </c>
      <c r="H25" s="53">
        <f t="shared" si="1"/>
        <v>78.92892122687995</v>
      </c>
      <c r="I25" s="68">
        <v>2859620</v>
      </c>
      <c r="J25" s="68">
        <v>2099554.53</v>
      </c>
      <c r="K25" s="53">
        <f t="shared" si="2"/>
        <v>73.42075275735937</v>
      </c>
      <c r="L25" s="77"/>
      <c r="M25" s="56"/>
      <c r="N25" s="57"/>
      <c r="O25" s="58">
        <v>4065843</v>
      </c>
      <c r="P25" s="58">
        <v>2832681.72</v>
      </c>
      <c r="Q25" s="53">
        <f>P25/O25*100</f>
        <v>69.67021894352537</v>
      </c>
      <c r="R25" s="59"/>
      <c r="S25" s="59"/>
      <c r="T25" s="53"/>
      <c r="U25" s="58">
        <v>11218682</v>
      </c>
      <c r="V25" s="58">
        <v>9400819.65</v>
      </c>
      <c r="W25" s="53">
        <f t="shared" si="5"/>
        <v>83.79611481990487</v>
      </c>
      <c r="X25" s="58">
        <v>277456</v>
      </c>
      <c r="Y25" s="58">
        <v>195714.26</v>
      </c>
      <c r="Z25" s="60">
        <f t="shared" si="6"/>
        <v>70.53884579897354</v>
      </c>
    </row>
    <row r="26" spans="1:26" ht="37.5" customHeight="1" thickBot="1">
      <c r="A26" s="7"/>
      <c r="B26" s="62" t="s">
        <v>27</v>
      </c>
      <c r="C26" s="130">
        <f>SUM(C19:C25)</f>
        <v>25362070</v>
      </c>
      <c r="D26" s="132">
        <f>SUM(D19:D25)</f>
        <v>26726535.450000003</v>
      </c>
      <c r="E26" s="123">
        <f t="shared" si="0"/>
        <v>105.37994513066167</v>
      </c>
      <c r="F26" s="63">
        <f>SUM(F19:F25)</f>
        <v>31704524</v>
      </c>
      <c r="G26" s="64">
        <f>SUM(G19:G25)</f>
        <v>24726517.11</v>
      </c>
      <c r="H26" s="65">
        <f t="shared" si="1"/>
        <v>77.99050100862577</v>
      </c>
      <c r="I26" s="64">
        <f>SUM(I19:I25)</f>
        <v>7637554</v>
      </c>
      <c r="J26" s="64">
        <f>SUM(J19:J25)</f>
        <v>6071742.12</v>
      </c>
      <c r="K26" s="65">
        <f t="shared" si="2"/>
        <v>79.49851640983488</v>
      </c>
      <c r="L26" s="67">
        <f>SUM(L19:L25)</f>
        <v>0</v>
      </c>
      <c r="M26" s="67">
        <f>SUM(M19:M25)</f>
        <v>0</v>
      </c>
      <c r="N26" s="66">
        <f>SUM(N19:N25)</f>
        <v>0</v>
      </c>
      <c r="O26" s="64">
        <f>SUM(O19:O25)</f>
        <v>6171967</v>
      </c>
      <c r="P26" s="64">
        <f>SUM(P19:P25)</f>
        <v>4595543.85</v>
      </c>
      <c r="Q26" s="65">
        <f>P26/O26*100</f>
        <v>74.45833475778467</v>
      </c>
      <c r="R26" s="67"/>
      <c r="S26" s="67"/>
      <c r="T26" s="65"/>
      <c r="U26" s="64">
        <f>SUM(U19:U25)</f>
        <v>13674181</v>
      </c>
      <c r="V26" s="64">
        <f>SUM(V19:V25)</f>
        <v>11312249.33</v>
      </c>
      <c r="W26" s="65">
        <f t="shared" si="5"/>
        <v>82.72707030863494</v>
      </c>
      <c r="X26" s="64">
        <f>SUM(X19:X25)</f>
        <v>2555003</v>
      </c>
      <c r="Y26" s="64">
        <f>SUM(Y19:Y25)</f>
        <v>1809675.74</v>
      </c>
      <c r="Z26" s="27">
        <f t="shared" si="6"/>
        <v>70.82871292127642</v>
      </c>
    </row>
    <row r="27" spans="1:26" ht="22.5" customHeight="1" thickBot="1">
      <c r="A27" s="7"/>
      <c r="B27" s="78" t="s">
        <v>28</v>
      </c>
      <c r="C27" s="130">
        <f>C10+C18+C26</f>
        <v>131977378</v>
      </c>
      <c r="D27" s="132">
        <f>D10+D18+D26</f>
        <v>134824807.63</v>
      </c>
      <c r="E27" s="119">
        <f t="shared" si="0"/>
        <v>102.15751341112413</v>
      </c>
      <c r="F27" s="63">
        <f>F10+F18+F26</f>
        <v>132245528</v>
      </c>
      <c r="G27" s="64">
        <f>G10+G18+G26</f>
        <v>100250206.16000001</v>
      </c>
      <c r="H27" s="79">
        <f t="shared" si="1"/>
        <v>75.80612189774766</v>
      </c>
      <c r="I27" s="64">
        <f>I10+I18+I26</f>
        <v>26441222</v>
      </c>
      <c r="J27" s="64">
        <f>J10+J18+J26</f>
        <v>19284102.220000003</v>
      </c>
      <c r="K27" s="79">
        <f t="shared" si="2"/>
        <v>72.931962902471</v>
      </c>
      <c r="L27" s="64">
        <f>L10+L18+L26</f>
        <v>651239</v>
      </c>
      <c r="M27" s="64">
        <f>M10+M18+M26</f>
        <v>527445.47</v>
      </c>
      <c r="N27" s="80">
        <f>N10+N18+N26</f>
        <v>80.99107547305981</v>
      </c>
      <c r="O27" s="64">
        <f>O10+O18+O26</f>
        <v>39993982</v>
      </c>
      <c r="P27" s="64">
        <f>P10+P18+P26</f>
        <v>30718671.93</v>
      </c>
      <c r="Q27" s="79">
        <f>P27/O27*100</f>
        <v>76.80823562404964</v>
      </c>
      <c r="R27" s="64"/>
      <c r="S27" s="64"/>
      <c r="T27" s="81"/>
      <c r="U27" s="64">
        <f>U10+U18+U26</f>
        <v>50156900</v>
      </c>
      <c r="V27" s="64">
        <f>V10+V18+V26</f>
        <v>40612322.17</v>
      </c>
      <c r="W27" s="79">
        <f t="shared" si="5"/>
        <v>80.97055872671557</v>
      </c>
      <c r="X27" s="64">
        <f>X10+X18+X26</f>
        <v>7316816</v>
      </c>
      <c r="Y27" s="64">
        <f>Y10+Y18+Y26</f>
        <v>5148052.95</v>
      </c>
      <c r="Z27" s="82">
        <f t="shared" si="6"/>
        <v>70.35919654122777</v>
      </c>
    </row>
    <row r="28" spans="1:26" ht="28.5" customHeight="1" thickBot="1">
      <c r="A28" s="83"/>
      <c r="B28" s="84" t="s">
        <v>29</v>
      </c>
      <c r="C28" s="133">
        <v>538051839</v>
      </c>
      <c r="D28" s="134">
        <v>503856135.34000003</v>
      </c>
      <c r="E28" s="124">
        <f t="shared" si="0"/>
        <v>93.64453363386795</v>
      </c>
      <c r="F28" s="85">
        <v>538585457</v>
      </c>
      <c r="G28" s="86">
        <v>452507088.1100001</v>
      </c>
      <c r="H28" s="79">
        <f t="shared" si="1"/>
        <v>84.01769528470578</v>
      </c>
      <c r="I28" s="87">
        <v>2970200</v>
      </c>
      <c r="J28" s="87">
        <v>2245248.72</v>
      </c>
      <c r="K28" s="79">
        <f t="shared" si="2"/>
        <v>75.59250959531344</v>
      </c>
      <c r="L28" s="88"/>
      <c r="M28" s="89"/>
      <c r="N28" s="90"/>
      <c r="O28" s="88">
        <v>144071452</v>
      </c>
      <c r="P28" s="89">
        <v>111672421.67000002</v>
      </c>
      <c r="Q28" s="79">
        <f>P28/O28*100</f>
        <v>77.51183188602833</v>
      </c>
      <c r="R28" s="88">
        <v>73370282</v>
      </c>
      <c r="S28" s="89">
        <v>59974784.36</v>
      </c>
      <c r="T28" s="79">
        <f>S28/R28*100</f>
        <v>81.7426112114439</v>
      </c>
      <c r="U28" s="88"/>
      <c r="V28" s="89"/>
      <c r="W28" s="79"/>
      <c r="X28" s="88">
        <v>14141244</v>
      </c>
      <c r="Y28" s="89">
        <v>11068093.939999998</v>
      </c>
      <c r="Z28" s="82">
        <f t="shared" si="6"/>
        <v>78.26817739655716</v>
      </c>
    </row>
    <row r="29" spans="1:26" ht="24.75" customHeight="1" thickBot="1">
      <c r="A29" s="50"/>
      <c r="B29" s="91" t="s">
        <v>30</v>
      </c>
      <c r="C29" s="135">
        <f>C27+C28</f>
        <v>670029217</v>
      </c>
      <c r="D29" s="136">
        <f>D27+D28</f>
        <v>638680942.97</v>
      </c>
      <c r="E29" s="119">
        <f t="shared" si="0"/>
        <v>95.32135715359409</v>
      </c>
      <c r="F29" s="92">
        <f>F27+F28</f>
        <v>670830985</v>
      </c>
      <c r="G29" s="93">
        <f>G27+G28</f>
        <v>552757294.2700001</v>
      </c>
      <c r="H29" s="65">
        <f t="shared" si="1"/>
        <v>82.39889131984566</v>
      </c>
      <c r="I29" s="92">
        <f>I27+I28</f>
        <v>29411422</v>
      </c>
      <c r="J29" s="92">
        <f>J27+J28</f>
        <v>21529350.94</v>
      </c>
      <c r="K29" s="65">
        <f t="shared" si="2"/>
        <v>73.20064612992871</v>
      </c>
      <c r="L29" s="93">
        <f>L27+L28</f>
        <v>651239</v>
      </c>
      <c r="M29" s="93">
        <f>M27+M28</f>
        <v>527445.47</v>
      </c>
      <c r="N29" s="19">
        <f>N27+N28</f>
        <v>80.99107547305981</v>
      </c>
      <c r="O29" s="93">
        <f>O27+O28</f>
        <v>184065434</v>
      </c>
      <c r="P29" s="93">
        <f>P27+P28</f>
        <v>142391093.60000002</v>
      </c>
      <c r="Q29" s="65">
        <f>P29/O29*100</f>
        <v>77.35895355561438</v>
      </c>
      <c r="R29" s="93">
        <f>R27+R28</f>
        <v>73370282</v>
      </c>
      <c r="S29" s="93">
        <f>S27+S28</f>
        <v>59974784.36</v>
      </c>
      <c r="T29" s="65">
        <f>S29/R29*100</f>
        <v>81.7426112114439</v>
      </c>
      <c r="U29" s="93">
        <f>U27+U28</f>
        <v>50156900</v>
      </c>
      <c r="V29" s="93">
        <f>V27+V28</f>
        <v>40612322.17</v>
      </c>
      <c r="W29" s="65">
        <f>V29/U29*100</f>
        <v>80.97055872671557</v>
      </c>
      <c r="X29" s="93">
        <f>X27+X28</f>
        <v>21458060</v>
      </c>
      <c r="Y29" s="93">
        <f>Y27+Y28</f>
        <v>16216146.889999997</v>
      </c>
      <c r="Z29" s="27">
        <f t="shared" si="6"/>
        <v>75.5713558914459</v>
      </c>
    </row>
    <row r="30" spans="9:25" ht="12.75">
      <c r="I30" s="94"/>
      <c r="J30" s="95"/>
      <c r="K30" s="94"/>
      <c r="L30" s="94"/>
      <c r="M30" s="94"/>
      <c r="N30" s="94"/>
      <c r="O30" s="94"/>
      <c r="P30" s="95"/>
      <c r="Q30" s="94"/>
      <c r="R30" s="94"/>
      <c r="S30" s="95"/>
      <c r="T30" s="94"/>
      <c r="U30" s="94"/>
      <c r="V30" s="94"/>
      <c r="W30" s="94"/>
      <c r="X30" s="94"/>
      <c r="Y30" s="95"/>
    </row>
    <row r="32" spans="6:7" ht="12.75">
      <c r="F32" s="95"/>
      <c r="G32" s="95"/>
    </row>
    <row r="33" ht="12.75">
      <c r="F33" s="95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2017-10-09T08:10:20Z</cp:lastPrinted>
  <dcterms:created xsi:type="dcterms:W3CDTF">1996-10-08T23:32:33Z</dcterms:created>
  <dcterms:modified xsi:type="dcterms:W3CDTF">2017-10-09T08:12:10Z</dcterms:modified>
  <cp:category/>
  <cp:version/>
  <cp:contentType/>
  <cp:contentStatus/>
</cp:coreProperties>
</file>