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<sst xmlns="http://schemas.openxmlformats.org/spreadsheetml/2006/main" count="55" uniqueCount="38">
  <si>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Інформація про надходження та використання коштів місцевих бюджетів Дергачівського району (станом на 07.11.2016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</si>
  <si>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</si>
  <si>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</si>
  <si>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</si>
  <si>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</si>
  <si>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</si>
  <si>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</si>
  <si>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</si>
  <si>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</si>
  <si>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</si>
  <si>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</si>
  <si>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січень-листопад</t>
  </si>
  <si>
    <t>виконання по доходах за січень-листопад</t>
  </si>
  <si>
    <t>%</t>
  </si>
  <si>
    <t>затерджено з урахуванням змін на 
січень-листопад</t>
  </si>
  <si>
    <t>касові видатки  за січень-листопад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</si>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</sst>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M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42681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16</v>
      </c>
      <c r="Y9" s="31" t="s">
        <v>17</v>
      </c>
      <c r="Z9" s="36" t="s">
        <v>13</v>
      </c>
    </row>
    <row r="10" spans="1:26" ht="42.75" customHeight="1" thickBot="1">
      <c r="A10" s="37"/>
      <c r="B10" s="38" t="s">
        <v>18</v>
      </c>
      <c r="C10" s="39">
        <v>34434541</v>
      </c>
      <c r="D10" s="40">
        <v>35139182.59</v>
      </c>
      <c r="E10" s="41">
        <f aca="true" t="shared" si="0" ref="E10:E29">D10/C10*100</f>
        <v>102.04632200556993</v>
      </c>
      <c r="F10" s="42">
        <v>29272424</v>
      </c>
      <c r="G10" s="42">
        <v>22771493.349999998</v>
      </c>
      <c r="H10" s="43">
        <f aca="true" t="shared" si="1" ref="H10:H29">G10/F10*100</f>
        <v>77.79162173245372</v>
      </c>
      <c r="I10" s="44">
        <v>5170502</v>
      </c>
      <c r="J10" s="44">
        <v>3299069.76</v>
      </c>
      <c r="K10" s="45">
        <f aca="true" t="shared" si="2" ref="K10:K29">J10/I10*100</f>
        <v>63.805598760043026</v>
      </c>
      <c r="L10" s="46"/>
      <c r="M10" s="47"/>
      <c r="N10" s="48"/>
      <c r="O10" s="49">
        <v>10878777</v>
      </c>
      <c r="P10" s="49">
        <v>8228040.27</v>
      </c>
      <c r="Q10" s="50">
        <f aca="true" t="shared" si="3" ref="Q10:Q15">P10/O10*100</f>
        <v>75.63387198763243</v>
      </c>
      <c r="R10" s="51"/>
      <c r="S10" s="51"/>
      <c r="T10" s="45"/>
      <c r="U10" s="49">
        <v>11975145</v>
      </c>
      <c r="V10" s="49">
        <v>10177917.209999999</v>
      </c>
      <c r="W10" s="45">
        <f aca="true" t="shared" si="4" ref="W10:W18">V10/U10*100</f>
        <v>84.99201646410125</v>
      </c>
      <c r="X10" s="49"/>
      <c r="Y10" s="49"/>
      <c r="Z10" s="52"/>
    </row>
    <row r="11" spans="1:26" ht="39.75" customHeight="1">
      <c r="A11" s="18"/>
      <c r="B11" s="53" t="s">
        <v>19</v>
      </c>
      <c r="C11" s="54">
        <v>5345333</v>
      </c>
      <c r="D11" s="55">
        <v>5922401.699999999</v>
      </c>
      <c r="E11" s="56">
        <f t="shared" si="0"/>
        <v>110.79574836591095</v>
      </c>
      <c r="F11" s="57">
        <v>3887742</v>
      </c>
      <c r="G11" s="57">
        <v>3054119.65</v>
      </c>
      <c r="H11" s="58">
        <f t="shared" si="1"/>
        <v>78.55767306575385</v>
      </c>
      <c r="I11" s="59">
        <v>1104631</v>
      </c>
      <c r="J11" s="59">
        <v>949095.1</v>
      </c>
      <c r="K11" s="58">
        <f t="shared" si="2"/>
        <v>85.91965099657713</v>
      </c>
      <c r="L11" s="60"/>
      <c r="M11" s="60"/>
      <c r="N11" s="58"/>
      <c r="O11" s="60">
        <v>1414037</v>
      </c>
      <c r="P11" s="60">
        <v>1136167.7</v>
      </c>
      <c r="Q11" s="58">
        <f t="shared" si="3"/>
        <v>80.34921999919379</v>
      </c>
      <c r="R11" s="61"/>
      <c r="S11" s="61"/>
      <c r="T11" s="58"/>
      <c r="U11" s="60">
        <v>756465</v>
      </c>
      <c r="V11" s="60">
        <v>524092.17</v>
      </c>
      <c r="W11" s="58">
        <f t="shared" si="4"/>
        <v>69.2817473379469</v>
      </c>
      <c r="X11" s="60">
        <v>565805</v>
      </c>
      <c r="Y11" s="60">
        <v>412106.16</v>
      </c>
      <c r="Z11" s="62">
        <f>Y11/X11*100</f>
        <v>72.83536907591838</v>
      </c>
    </row>
    <row r="12" spans="1:26" ht="25.5">
      <c r="A12" s="18"/>
      <c r="B12" s="63" t="s">
        <v>20</v>
      </c>
      <c r="C12" s="54">
        <v>5682934</v>
      </c>
      <c r="D12" s="55">
        <v>6645395.33</v>
      </c>
      <c r="E12" s="64">
        <f t="shared" si="0"/>
        <v>116.93599344986234</v>
      </c>
      <c r="F12" s="57">
        <v>5116646</v>
      </c>
      <c r="G12" s="57">
        <v>3783793.89</v>
      </c>
      <c r="H12" s="65">
        <f t="shared" si="1"/>
        <v>73.95066787891912</v>
      </c>
      <c r="I12" s="59">
        <v>1286475</v>
      </c>
      <c r="J12" s="59">
        <v>991949.15</v>
      </c>
      <c r="K12" s="65">
        <f t="shared" si="2"/>
        <v>77.10597951767426</v>
      </c>
      <c r="L12" s="66"/>
      <c r="M12" s="66"/>
      <c r="N12" s="65"/>
      <c r="O12" s="67">
        <v>1232244</v>
      </c>
      <c r="P12" s="67">
        <v>1058362.99</v>
      </c>
      <c r="Q12" s="65">
        <f t="shared" si="3"/>
        <v>85.8890763517615</v>
      </c>
      <c r="R12" s="68"/>
      <c r="S12" s="68"/>
      <c r="T12" s="65"/>
      <c r="U12" s="67">
        <v>967508</v>
      </c>
      <c r="V12" s="67">
        <v>309900.07</v>
      </c>
      <c r="W12" s="65">
        <f t="shared" si="4"/>
        <v>32.03075013333223</v>
      </c>
      <c r="X12" s="67">
        <v>505519</v>
      </c>
      <c r="Y12" s="67">
        <v>340128.38</v>
      </c>
      <c r="Z12" s="69">
        <f>Y12/X12*100</f>
        <v>67.28300617780934</v>
      </c>
    </row>
    <row r="13" spans="1:26" ht="25.5">
      <c r="A13" s="18"/>
      <c r="B13" s="63" t="s">
        <v>21</v>
      </c>
      <c r="C13" s="54">
        <v>16111423</v>
      </c>
      <c r="D13" s="55">
        <v>14329612.3</v>
      </c>
      <c r="E13" s="64">
        <f t="shared" si="0"/>
        <v>88.94069940315018</v>
      </c>
      <c r="F13" s="57">
        <v>11368855</v>
      </c>
      <c r="G13" s="57">
        <v>10087087.66</v>
      </c>
      <c r="H13" s="65">
        <f t="shared" si="1"/>
        <v>88.72562505195114</v>
      </c>
      <c r="I13" s="59">
        <v>2416416</v>
      </c>
      <c r="J13" s="59">
        <v>2131995.85</v>
      </c>
      <c r="K13" s="65">
        <f t="shared" si="2"/>
        <v>88.22966947744098</v>
      </c>
      <c r="L13" s="70"/>
      <c r="M13" s="70"/>
      <c r="N13" s="65"/>
      <c r="O13" s="67">
        <v>2541752</v>
      </c>
      <c r="P13" s="67">
        <v>2346768.49</v>
      </c>
      <c r="Q13" s="65">
        <f t="shared" si="3"/>
        <v>92.32877519128539</v>
      </c>
      <c r="R13" s="68"/>
      <c r="S13" s="68"/>
      <c r="T13" s="65"/>
      <c r="U13" s="67">
        <v>6004858</v>
      </c>
      <c r="V13" s="67">
        <v>5244667.62</v>
      </c>
      <c r="W13" s="65">
        <f t="shared" si="4"/>
        <v>87.34041038106147</v>
      </c>
      <c r="X13" s="67"/>
      <c r="Y13" s="67"/>
      <c r="Z13" s="69"/>
    </row>
    <row r="14" spans="1:26" ht="25.5">
      <c r="A14" s="18"/>
      <c r="B14" s="63" t="s">
        <v>22</v>
      </c>
      <c r="C14" s="54">
        <v>7077222</v>
      </c>
      <c r="D14" s="55">
        <v>8603846.42</v>
      </c>
      <c r="E14" s="64">
        <f t="shared" si="0"/>
        <v>121.57095566593784</v>
      </c>
      <c r="F14" s="57">
        <v>7932482</v>
      </c>
      <c r="G14" s="57">
        <v>5757069.22</v>
      </c>
      <c r="H14" s="65">
        <f t="shared" si="1"/>
        <v>72.57588759734973</v>
      </c>
      <c r="I14" s="59">
        <v>1468837</v>
      </c>
      <c r="J14" s="59">
        <v>1150267.83</v>
      </c>
      <c r="K14" s="65">
        <f t="shared" si="2"/>
        <v>78.31146886958867</v>
      </c>
      <c r="L14" s="67">
        <v>451106</v>
      </c>
      <c r="M14" s="67">
        <v>368905.09</v>
      </c>
      <c r="N14" s="65">
        <f>M14/L14*100</f>
        <v>81.77791694191609</v>
      </c>
      <c r="O14" s="67">
        <v>2858175</v>
      </c>
      <c r="P14" s="67">
        <v>2199181.58</v>
      </c>
      <c r="Q14" s="65">
        <f t="shared" si="3"/>
        <v>76.94355943915261</v>
      </c>
      <c r="R14" s="68"/>
      <c r="S14" s="68"/>
      <c r="T14" s="65"/>
      <c r="U14" s="67">
        <v>1310350</v>
      </c>
      <c r="V14" s="67">
        <v>572848.78</v>
      </c>
      <c r="W14" s="65">
        <f t="shared" si="4"/>
        <v>43.7172343267066</v>
      </c>
      <c r="X14" s="67">
        <v>809399</v>
      </c>
      <c r="Y14" s="67">
        <v>448643.17</v>
      </c>
      <c r="Z14" s="69">
        <f>Y14/X14*100</f>
        <v>55.42917275657617</v>
      </c>
    </row>
    <row r="15" spans="1:26" ht="25.5">
      <c r="A15" s="18"/>
      <c r="B15" s="63" t="s">
        <v>23</v>
      </c>
      <c r="C15" s="54">
        <v>2039278</v>
      </c>
      <c r="D15" s="55">
        <v>1980287.5</v>
      </c>
      <c r="E15" s="64">
        <f t="shared" si="0"/>
        <v>97.1072850293094</v>
      </c>
      <c r="F15" s="57">
        <v>2047300</v>
      </c>
      <c r="G15" s="57">
        <v>1691884.17</v>
      </c>
      <c r="H15" s="65">
        <f t="shared" si="1"/>
        <v>82.63977775606897</v>
      </c>
      <c r="I15" s="59">
        <v>348055</v>
      </c>
      <c r="J15" s="59">
        <v>309054.79</v>
      </c>
      <c r="K15" s="65">
        <f t="shared" si="2"/>
        <v>88.79481403801122</v>
      </c>
      <c r="L15" s="71"/>
      <c r="M15" s="72"/>
      <c r="N15" s="73"/>
      <c r="O15" s="67">
        <v>684608</v>
      </c>
      <c r="P15" s="67">
        <v>431654.36</v>
      </c>
      <c r="Q15" s="65">
        <f t="shared" si="3"/>
        <v>63.051316958025616</v>
      </c>
      <c r="R15" s="68"/>
      <c r="S15" s="68"/>
      <c r="T15" s="65"/>
      <c r="U15" s="67">
        <v>258734</v>
      </c>
      <c r="V15" s="67">
        <v>254358.86</v>
      </c>
      <c r="W15" s="65">
        <f t="shared" si="4"/>
        <v>98.30902007467128</v>
      </c>
      <c r="X15" s="67">
        <v>243520</v>
      </c>
      <c r="Y15" s="67">
        <v>191145.19</v>
      </c>
      <c r="Z15" s="69">
        <f>Y15/X15*100</f>
        <v>78.49260430354796</v>
      </c>
    </row>
    <row r="16" spans="1:26" ht="25.5">
      <c r="A16" s="18"/>
      <c r="B16" s="63" t="s">
        <v>24</v>
      </c>
      <c r="C16" s="54">
        <v>2374330</v>
      </c>
      <c r="D16" s="55">
        <v>2686460.51</v>
      </c>
      <c r="E16" s="64">
        <f t="shared" si="0"/>
        <v>113.14604583187678</v>
      </c>
      <c r="F16" s="57">
        <v>3082610</v>
      </c>
      <c r="G16" s="57">
        <v>2211863.48</v>
      </c>
      <c r="H16" s="65">
        <f t="shared" si="1"/>
        <v>71.75294571807656</v>
      </c>
      <c r="I16" s="59">
        <v>835907</v>
      </c>
      <c r="J16" s="59">
        <v>602992.08</v>
      </c>
      <c r="K16" s="65">
        <f t="shared" si="2"/>
        <v>72.13626396237859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974430</v>
      </c>
      <c r="V16" s="67">
        <v>586782.21</v>
      </c>
      <c r="W16" s="65">
        <f t="shared" si="4"/>
        <v>60.21799513561774</v>
      </c>
      <c r="X16" s="67">
        <v>194668</v>
      </c>
      <c r="Y16" s="67">
        <v>152152.54</v>
      </c>
      <c r="Z16" s="69">
        <f>Y16/X16*100</f>
        <v>78.1600160272875</v>
      </c>
    </row>
    <row r="17" spans="1:26" ht="26.25" thickBot="1">
      <c r="A17" s="76"/>
      <c r="B17" s="77" t="s">
        <v>25</v>
      </c>
      <c r="C17" s="54">
        <v>21253820</v>
      </c>
      <c r="D17" s="55">
        <v>21720637.72</v>
      </c>
      <c r="E17" s="78">
        <f t="shared" si="0"/>
        <v>102.19639443638837</v>
      </c>
      <c r="F17" s="57">
        <v>19756079</v>
      </c>
      <c r="G17" s="57">
        <v>13015091.250000002</v>
      </c>
      <c r="H17" s="79">
        <f t="shared" si="1"/>
        <v>65.87891883809536</v>
      </c>
      <c r="I17" s="80">
        <v>3499292</v>
      </c>
      <c r="J17" s="80">
        <v>1704328.32</v>
      </c>
      <c r="K17" s="79">
        <f t="shared" si="2"/>
        <v>48.70494717217083</v>
      </c>
      <c r="L17" s="81"/>
      <c r="M17" s="82"/>
      <c r="N17" s="83"/>
      <c r="O17" s="84">
        <v>5831317</v>
      </c>
      <c r="P17" s="84">
        <v>4217058.65</v>
      </c>
      <c r="Q17" s="79">
        <f>P17/O17*100</f>
        <v>72.31743103659089</v>
      </c>
      <c r="R17" s="85"/>
      <c r="S17" s="85"/>
      <c r="T17" s="79"/>
      <c r="U17" s="84">
        <v>7673782</v>
      </c>
      <c r="V17" s="84">
        <v>5498985.91</v>
      </c>
      <c r="W17" s="79">
        <f t="shared" si="4"/>
        <v>71.6593970222245</v>
      </c>
      <c r="X17" s="84">
        <v>1821006</v>
      </c>
      <c r="Y17" s="84">
        <v>1043312.16</v>
      </c>
      <c r="Z17" s="86">
        <f>Y17/X17*100</f>
        <v>57.293175310789756</v>
      </c>
    </row>
    <row r="18" spans="1:26" ht="26.25" thickBot="1">
      <c r="A18" s="87"/>
      <c r="B18" s="88" t="s">
        <v>26</v>
      </c>
      <c r="C18" s="89">
        <f>SUM(C11:C17)</f>
        <v>59884340</v>
      </c>
      <c r="D18" s="90">
        <f>SUM(D11:D17)</f>
        <v>61888641.48</v>
      </c>
      <c r="E18" s="91">
        <f t="shared" si="0"/>
        <v>103.34695427886489</v>
      </c>
      <c r="F18" s="92">
        <f>SUM(F11:F17)</f>
        <v>53191714</v>
      </c>
      <c r="G18" s="92">
        <f>SUM(G11:G17)</f>
        <v>39600909.32</v>
      </c>
      <c r="H18" s="93">
        <f t="shared" si="1"/>
        <v>74.44939510691458</v>
      </c>
      <c r="I18" s="92">
        <f>SUM(I11:I17)</f>
        <v>10959613</v>
      </c>
      <c r="J18" s="92">
        <f>SUM(J11:J17)</f>
        <v>7839683.12</v>
      </c>
      <c r="K18" s="93">
        <f t="shared" si="2"/>
        <v>71.53248130203139</v>
      </c>
      <c r="L18" s="94">
        <f>SUM(L11:L17)</f>
        <v>451106</v>
      </c>
      <c r="M18" s="92">
        <f>SUM(M11:M17)</f>
        <v>368905.09</v>
      </c>
      <c r="N18" s="93">
        <f>M18/L18*100</f>
        <v>81.77791694191609</v>
      </c>
      <c r="O18" s="92">
        <f>SUM(O11:O17)</f>
        <v>14562133</v>
      </c>
      <c r="P18" s="92">
        <f>SUM(P11:P17)</f>
        <v>11389193.77</v>
      </c>
      <c r="Q18" s="93">
        <f>P18/O18*100</f>
        <v>78.21102698347832</v>
      </c>
      <c r="R18" s="95">
        <f>SUM(R11:R17)</f>
        <v>0</v>
      </c>
      <c r="S18" s="95">
        <f>SUM(S11:S17)</f>
        <v>0</v>
      </c>
      <c r="T18" s="93"/>
      <c r="U18" s="92">
        <f>SUM(U11:U17)</f>
        <v>17946127</v>
      </c>
      <c r="V18" s="92">
        <f>SUM(V11:V17)</f>
        <v>12991635.620000001</v>
      </c>
      <c r="W18" s="93">
        <f t="shared" si="4"/>
        <v>72.39241993551032</v>
      </c>
      <c r="X18" s="92">
        <f>SUM(X11:X17)</f>
        <v>4139917</v>
      </c>
      <c r="Y18" s="92">
        <f>SUM(Y11:Y17)</f>
        <v>2587487.6</v>
      </c>
      <c r="Z18" s="52">
        <f>Y18/X18*100</f>
        <v>62.500953521531954</v>
      </c>
    </row>
    <row r="19" spans="1:26" ht="25.5">
      <c r="A19" s="18"/>
      <c r="B19" s="53" t="s">
        <v>27</v>
      </c>
      <c r="C19" s="96">
        <v>1229835</v>
      </c>
      <c r="D19" s="97">
        <v>1030754.42</v>
      </c>
      <c r="E19" s="98">
        <f t="shared" si="0"/>
        <v>83.81241548663031</v>
      </c>
      <c r="F19" s="99">
        <v>1240276</v>
      </c>
      <c r="G19" s="99">
        <v>959969.13</v>
      </c>
      <c r="H19" s="58">
        <f t="shared" si="1"/>
        <v>77.39963766129475</v>
      </c>
      <c r="I19" s="100">
        <v>540176</v>
      </c>
      <c r="J19" s="100">
        <v>459969.13</v>
      </c>
      <c r="K19" s="58">
        <f t="shared" si="2"/>
        <v>85.15171536684339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28</v>
      </c>
      <c r="C20" s="96">
        <v>2301468</v>
      </c>
      <c r="D20" s="97">
        <v>2356682.41</v>
      </c>
      <c r="E20" s="107">
        <f t="shared" si="0"/>
        <v>102.39909527310395</v>
      </c>
      <c r="F20" s="99">
        <v>2318686</v>
      </c>
      <c r="G20" s="99">
        <v>1878407.12</v>
      </c>
      <c r="H20" s="65">
        <f t="shared" si="1"/>
        <v>81.01170749295076</v>
      </c>
      <c r="I20" s="100">
        <v>676155</v>
      </c>
      <c r="J20" s="100">
        <v>569028.43</v>
      </c>
      <c r="K20" s="65">
        <f t="shared" si="2"/>
        <v>84.15650701392433</v>
      </c>
      <c r="L20" s="108"/>
      <c r="M20" s="72"/>
      <c r="N20" s="74"/>
      <c r="O20" s="67">
        <v>1092582</v>
      </c>
      <c r="P20" s="67">
        <v>881770.59</v>
      </c>
      <c r="Q20" s="65">
        <f>P20/O20*100</f>
        <v>80.70520931152078</v>
      </c>
      <c r="R20" s="68"/>
      <c r="S20" s="68"/>
      <c r="T20" s="65"/>
      <c r="U20" s="67">
        <v>78715</v>
      </c>
      <c r="V20" s="67">
        <v>68663.53</v>
      </c>
      <c r="W20" s="65">
        <f aca="true" t="shared" si="5" ref="W20:W27">V20/U20*100</f>
        <v>87.23055326176713</v>
      </c>
      <c r="X20" s="67">
        <v>438459</v>
      </c>
      <c r="Y20" s="67">
        <v>331951.83</v>
      </c>
      <c r="Z20" s="69">
        <f aca="true" t="shared" si="6" ref="Z20:Z29">Y20/X20*100</f>
        <v>75.70875041908137</v>
      </c>
    </row>
    <row r="21" spans="1:26" ht="25.5">
      <c r="A21" s="18"/>
      <c r="B21" s="63" t="s">
        <v>29</v>
      </c>
      <c r="C21" s="96">
        <v>778369</v>
      </c>
      <c r="D21" s="97">
        <v>788597.42</v>
      </c>
      <c r="E21" s="107">
        <f t="shared" si="0"/>
        <v>101.31408368010545</v>
      </c>
      <c r="F21" s="99">
        <v>900089</v>
      </c>
      <c r="G21" s="99">
        <v>589020.93</v>
      </c>
      <c r="H21" s="65">
        <f t="shared" si="1"/>
        <v>65.44029868157483</v>
      </c>
      <c r="I21" s="100">
        <v>386020</v>
      </c>
      <c r="J21" s="100">
        <v>327701.66</v>
      </c>
      <c r="K21" s="65">
        <f t="shared" si="2"/>
        <v>84.89240453862493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22850</v>
      </c>
      <c r="V21" s="67">
        <v>21481.9</v>
      </c>
      <c r="W21" s="65">
        <f t="shared" si="5"/>
        <v>94.01269146608315</v>
      </c>
      <c r="X21" s="67">
        <v>427019</v>
      </c>
      <c r="Y21" s="67">
        <v>239837.37</v>
      </c>
      <c r="Z21" s="69">
        <f t="shared" si="6"/>
        <v>56.16550317433182</v>
      </c>
    </row>
    <row r="22" spans="1:26" ht="25.5">
      <c r="A22" s="18"/>
      <c r="B22" s="63" t="s">
        <v>30</v>
      </c>
      <c r="C22" s="96">
        <v>1362994</v>
      </c>
      <c r="D22" s="97">
        <v>1570351.57</v>
      </c>
      <c r="E22" s="107">
        <f t="shared" si="0"/>
        <v>115.21338832012466</v>
      </c>
      <c r="F22" s="99">
        <v>1495649</v>
      </c>
      <c r="G22" s="99">
        <v>1132537.57</v>
      </c>
      <c r="H22" s="65">
        <f t="shared" si="1"/>
        <v>75.72214938130539</v>
      </c>
      <c r="I22" s="100">
        <v>654301</v>
      </c>
      <c r="J22" s="100">
        <v>562715.64</v>
      </c>
      <c r="K22" s="65">
        <f t="shared" si="2"/>
        <v>86.00256456890637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565609</v>
      </c>
      <c r="V22" s="67">
        <v>366962.28</v>
      </c>
      <c r="W22" s="65">
        <f t="shared" si="5"/>
        <v>64.87914442662688</v>
      </c>
      <c r="X22" s="67">
        <v>244039</v>
      </c>
      <c r="Y22" s="67">
        <v>181284.08</v>
      </c>
      <c r="Z22" s="69">
        <f t="shared" si="6"/>
        <v>74.2848806952987</v>
      </c>
    </row>
    <row r="23" spans="1:26" ht="27.75" customHeight="1">
      <c r="A23" s="18"/>
      <c r="B23" s="63" t="s">
        <v>31</v>
      </c>
      <c r="C23" s="96">
        <v>1954410</v>
      </c>
      <c r="D23" s="97">
        <v>2360175.42</v>
      </c>
      <c r="E23" s="107">
        <f t="shared" si="0"/>
        <v>120.761530078131</v>
      </c>
      <c r="F23" s="99">
        <v>2260545</v>
      </c>
      <c r="G23" s="99">
        <v>1620199.18</v>
      </c>
      <c r="H23" s="65">
        <f t="shared" si="1"/>
        <v>71.67294524108124</v>
      </c>
      <c r="I23" s="100">
        <v>959361</v>
      </c>
      <c r="J23" s="100">
        <v>756832.16</v>
      </c>
      <c r="K23" s="65">
        <f t="shared" si="2"/>
        <v>78.88919395305834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787740</v>
      </c>
      <c r="V23" s="67">
        <v>619472.08</v>
      </c>
      <c r="W23" s="65">
        <f t="shared" si="5"/>
        <v>78.63915505115901</v>
      </c>
      <c r="X23" s="67">
        <v>463444</v>
      </c>
      <c r="Y23" s="67">
        <v>200554.94</v>
      </c>
      <c r="Z23" s="69">
        <f t="shared" si="6"/>
        <v>43.27490268511406</v>
      </c>
    </row>
    <row r="24" spans="1:30" ht="25.5">
      <c r="A24" s="18"/>
      <c r="B24" s="63" t="s">
        <v>32</v>
      </c>
      <c r="C24" s="96">
        <v>1535717</v>
      </c>
      <c r="D24" s="97">
        <v>1799650.2</v>
      </c>
      <c r="E24" s="107">
        <f t="shared" si="0"/>
        <v>117.18631753115972</v>
      </c>
      <c r="F24" s="99">
        <v>1666107</v>
      </c>
      <c r="G24" s="99">
        <v>1479854.31</v>
      </c>
      <c r="H24" s="65">
        <f t="shared" si="1"/>
        <v>88.82108472024906</v>
      </c>
      <c r="I24" s="100">
        <v>702878</v>
      </c>
      <c r="J24" s="100">
        <v>584484.47</v>
      </c>
      <c r="K24" s="65">
        <f t="shared" si="2"/>
        <v>83.15589191865445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139028</v>
      </c>
      <c r="V24" s="67">
        <v>129538</v>
      </c>
      <c r="W24" s="65">
        <f t="shared" si="5"/>
        <v>93.17403688465633</v>
      </c>
      <c r="X24" s="67">
        <v>289734</v>
      </c>
      <c r="Y24" s="67">
        <v>239376.08</v>
      </c>
      <c r="Z24" s="69">
        <f t="shared" si="6"/>
        <v>82.61925766392622</v>
      </c>
      <c r="AD24" s="109"/>
    </row>
    <row r="25" spans="1:26" ht="26.25" thickBot="1">
      <c r="A25" s="76"/>
      <c r="B25" s="77" t="s">
        <v>33</v>
      </c>
      <c r="C25" s="96">
        <v>12119089</v>
      </c>
      <c r="D25" s="97">
        <v>13380065.63</v>
      </c>
      <c r="E25" s="110">
        <f t="shared" si="0"/>
        <v>110.40487969021436</v>
      </c>
      <c r="F25" s="99">
        <v>13245528</v>
      </c>
      <c r="G25" s="99">
        <v>9535237.76</v>
      </c>
      <c r="H25" s="79">
        <f t="shared" si="1"/>
        <v>71.98835531509201</v>
      </c>
      <c r="I25" s="100">
        <v>1972178</v>
      </c>
      <c r="J25" s="100">
        <v>1456531.67</v>
      </c>
      <c r="K25" s="79">
        <f t="shared" si="2"/>
        <v>73.85396602132262</v>
      </c>
      <c r="L25" s="111"/>
      <c r="M25" s="82"/>
      <c r="N25" s="83"/>
      <c r="O25" s="84">
        <v>3747979</v>
      </c>
      <c r="P25" s="84">
        <v>2468836.43</v>
      </c>
      <c r="Q25" s="79">
        <f>P25/O25*100</f>
        <v>65.87113828545998</v>
      </c>
      <c r="R25" s="85"/>
      <c r="S25" s="85"/>
      <c r="T25" s="79"/>
      <c r="U25" s="84">
        <v>6493275</v>
      </c>
      <c r="V25" s="84">
        <v>5112818.88</v>
      </c>
      <c r="W25" s="79">
        <f t="shared" si="5"/>
        <v>78.74021784076602</v>
      </c>
      <c r="X25" s="84">
        <v>208036</v>
      </c>
      <c r="Y25" s="84">
        <v>127596.04</v>
      </c>
      <c r="Z25" s="86">
        <f t="shared" si="6"/>
        <v>61.333634563248665</v>
      </c>
    </row>
    <row r="26" spans="1:26" ht="37.5" customHeight="1" thickBot="1">
      <c r="A26" s="18"/>
      <c r="B26" s="88" t="s">
        <v>34</v>
      </c>
      <c r="C26" s="89">
        <f>SUM(C19:C25)</f>
        <v>21281882</v>
      </c>
      <c r="D26" s="92">
        <f>SUM(D19:D25)</f>
        <v>23286277.07</v>
      </c>
      <c r="E26" s="112">
        <f t="shared" si="0"/>
        <v>109.41831681051517</v>
      </c>
      <c r="F26" s="89">
        <f>SUM(F19:F25)</f>
        <v>23126880</v>
      </c>
      <c r="G26" s="92">
        <f>SUM(G19:G25)</f>
        <v>17195226</v>
      </c>
      <c r="H26" s="93">
        <f t="shared" si="1"/>
        <v>74.35168946265125</v>
      </c>
      <c r="I26" s="92">
        <f>SUM(I19:I25)</f>
        <v>5891069</v>
      </c>
      <c r="J26" s="92">
        <f>SUM(J19:J25)</f>
        <v>4717263.16</v>
      </c>
      <c r="K26" s="93">
        <f t="shared" si="2"/>
        <v>80.07482445036716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4840561</v>
      </c>
      <c r="P26" s="92">
        <f>SUM(P19:P25)</f>
        <v>3350607.02</v>
      </c>
      <c r="Q26" s="93">
        <f>P26/O26*100</f>
        <v>69.21939461149235</v>
      </c>
      <c r="R26" s="95"/>
      <c r="S26" s="95"/>
      <c r="T26" s="93"/>
      <c r="U26" s="92">
        <f>SUM(U19:U25)</f>
        <v>8087317</v>
      </c>
      <c r="V26" s="92">
        <f>SUM(V19:V25)</f>
        <v>6318936.67</v>
      </c>
      <c r="W26" s="93">
        <f t="shared" si="5"/>
        <v>78.13390609023982</v>
      </c>
      <c r="X26" s="92">
        <f>SUM(X19:X25)</f>
        <v>2070731</v>
      </c>
      <c r="Y26" s="92">
        <f>SUM(Y19:Y25)</f>
        <v>1320600.34</v>
      </c>
      <c r="Z26" s="52">
        <f t="shared" si="6"/>
        <v>63.77459650722378</v>
      </c>
    </row>
    <row r="27" spans="1:26" ht="22.5" customHeight="1" thickBot="1">
      <c r="A27" s="18"/>
      <c r="B27" s="113" t="s">
        <v>35</v>
      </c>
      <c r="C27" s="89">
        <f>C10+C18+C26</f>
        <v>115600763</v>
      </c>
      <c r="D27" s="92">
        <f>D10+D18+D26</f>
        <v>120314101.13999999</v>
      </c>
      <c r="E27" s="91">
        <f t="shared" si="0"/>
        <v>104.07725521673244</v>
      </c>
      <c r="F27" s="89">
        <f>F10+F18+F26</f>
        <v>105591018</v>
      </c>
      <c r="G27" s="92">
        <f>G10+G18+G26</f>
        <v>79567628.67</v>
      </c>
      <c r="H27" s="114">
        <f t="shared" si="1"/>
        <v>75.35454262785875</v>
      </c>
      <c r="I27" s="92">
        <f>I10+I18+I26</f>
        <v>22021184</v>
      </c>
      <c r="J27" s="92">
        <f>J10+J18+J26</f>
        <v>15856016.04</v>
      </c>
      <c r="K27" s="114">
        <f t="shared" si="2"/>
        <v>72.00346738849282</v>
      </c>
      <c r="L27" s="92">
        <f>L10+L18+L26</f>
        <v>451106</v>
      </c>
      <c r="M27" s="92">
        <f>M10+M18+M26</f>
        <v>368905.09</v>
      </c>
      <c r="N27" s="115">
        <f>N10+N18+N26</f>
        <v>81.77791694191609</v>
      </c>
      <c r="O27" s="92">
        <f>O10+O18+O26</f>
        <v>30281471</v>
      </c>
      <c r="P27" s="92">
        <f>P10+P18+P26</f>
        <v>22967841.06</v>
      </c>
      <c r="Q27" s="114">
        <f>P27/O27*100</f>
        <v>75.84783797326094</v>
      </c>
      <c r="R27" s="92"/>
      <c r="S27" s="92"/>
      <c r="T27" s="116"/>
      <c r="U27" s="92">
        <f>U10+U18+U26</f>
        <v>38008589</v>
      </c>
      <c r="V27" s="92">
        <f>V10+V18+V26</f>
        <v>29488489.5</v>
      </c>
      <c r="W27" s="114">
        <f t="shared" si="5"/>
        <v>77.5837521882225</v>
      </c>
      <c r="X27" s="92">
        <f>X10+X18+X26</f>
        <v>6210648</v>
      </c>
      <c r="Y27" s="92">
        <f>Y10+Y18+Y26</f>
        <v>3908087.9400000004</v>
      </c>
      <c r="Z27" s="117">
        <f t="shared" si="6"/>
        <v>62.925606796585484</v>
      </c>
    </row>
    <row r="28" spans="1:26" ht="28.5" customHeight="1" thickBot="1">
      <c r="A28" s="118"/>
      <c r="B28" s="119" t="s">
        <v>36</v>
      </c>
      <c r="C28" s="120">
        <v>400410885</v>
      </c>
      <c r="D28" s="121">
        <v>362826367.73</v>
      </c>
      <c r="E28" s="122">
        <f t="shared" si="0"/>
        <v>90.61351259968869</v>
      </c>
      <c r="F28" s="123">
        <v>391738724</v>
      </c>
      <c r="G28" s="124">
        <v>323899357.59000015</v>
      </c>
      <c r="H28" s="114">
        <f t="shared" si="1"/>
        <v>82.68249671176244</v>
      </c>
      <c r="I28" s="125">
        <v>2116030</v>
      </c>
      <c r="J28" s="125">
        <v>1574901.39</v>
      </c>
      <c r="K28" s="114">
        <f t="shared" si="2"/>
        <v>74.42717683586716</v>
      </c>
      <c r="L28" s="126"/>
      <c r="M28" s="127"/>
      <c r="N28" s="128"/>
      <c r="O28" s="126">
        <v>89823025</v>
      </c>
      <c r="P28" s="127">
        <v>73228428.33999999</v>
      </c>
      <c r="Q28" s="114">
        <f>P28/O28*100</f>
        <v>81.52523068556195</v>
      </c>
      <c r="R28" s="126">
        <v>55724656</v>
      </c>
      <c r="S28" s="127">
        <v>47502055.890000015</v>
      </c>
      <c r="T28" s="114">
        <f>S28/R28*100</f>
        <v>85.24423352205174</v>
      </c>
      <c r="U28" s="126"/>
      <c r="V28" s="127"/>
      <c r="W28" s="114"/>
      <c r="X28" s="126">
        <v>11452872</v>
      </c>
      <c r="Y28" s="127">
        <v>9305243.449999997</v>
      </c>
      <c r="Z28" s="117">
        <f t="shared" si="6"/>
        <v>81.24812230504277</v>
      </c>
    </row>
    <row r="29" spans="1:26" ht="24.75" customHeight="1" thickBot="1">
      <c r="A29" s="76"/>
      <c r="B29" s="129" t="s">
        <v>37</v>
      </c>
      <c r="C29" s="130">
        <f>C27+C28</f>
        <v>516011648</v>
      </c>
      <c r="D29" s="131">
        <f>D27+D28</f>
        <v>483140468.87</v>
      </c>
      <c r="E29" s="91">
        <f t="shared" si="0"/>
        <v>93.62976024719504</v>
      </c>
      <c r="F29" s="130">
        <f>F27+F28</f>
        <v>497329742</v>
      </c>
      <c r="G29" s="131">
        <f>G27+G28</f>
        <v>403466986.26000017</v>
      </c>
      <c r="H29" s="93">
        <f t="shared" si="1"/>
        <v>81.1266554534758</v>
      </c>
      <c r="I29" s="130">
        <f>I27+I28</f>
        <v>24137214</v>
      </c>
      <c r="J29" s="130">
        <f>J27+J28</f>
        <v>17430917.43</v>
      </c>
      <c r="K29" s="93">
        <f t="shared" si="2"/>
        <v>72.21594600768755</v>
      </c>
      <c r="L29" s="131">
        <f>L27+L28</f>
        <v>451106</v>
      </c>
      <c r="M29" s="131">
        <f>M27+M28</f>
        <v>368905.09</v>
      </c>
      <c r="N29" s="45">
        <f>N27+N28</f>
        <v>81.77791694191609</v>
      </c>
      <c r="O29" s="131">
        <f>O27+O28</f>
        <v>120104496</v>
      </c>
      <c r="P29" s="131">
        <f>P27+P28</f>
        <v>96196269.39999999</v>
      </c>
      <c r="Q29" s="93">
        <f>P29/O29*100</f>
        <v>80.0938121417203</v>
      </c>
      <c r="R29" s="131">
        <f>R27+R28</f>
        <v>55724656</v>
      </c>
      <c r="S29" s="131">
        <f>S27+S28</f>
        <v>47502055.890000015</v>
      </c>
      <c r="T29" s="93">
        <f>S29/R29*100</f>
        <v>85.24423352205174</v>
      </c>
      <c r="U29" s="131">
        <f>U27+U28</f>
        <v>38008589</v>
      </c>
      <c r="V29" s="131">
        <f>V27+V28</f>
        <v>29488489.5</v>
      </c>
      <c r="W29" s="93">
        <f>V29/U29*100</f>
        <v>77.5837521882225</v>
      </c>
      <c r="X29" s="131">
        <f>X27+X28</f>
        <v>17663520</v>
      </c>
      <c r="Y29" s="131">
        <f>Y27+Y28</f>
        <v>13213331.389999997</v>
      </c>
      <c r="Z29" s="52">
        <f t="shared" si="6"/>
        <v>74.80576572506497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2:8" ht="12.75">
      <c r="B31" s="134"/>
      <c r="C31" s="134"/>
      <c r="D31" s="134"/>
      <c r="F31" s="1"/>
      <c r="G31" s="1"/>
      <c r="H31" s="1"/>
    </row>
    <row r="32" spans="6:8" ht="12.75">
      <c r="F32" s="1"/>
      <c r="G32" s="135"/>
      <c r="H32" s="1"/>
    </row>
    <row r="33" spans="6:8" ht="12.75">
      <c r="F33" s="1"/>
      <c r="G33" s="1"/>
      <c r="H33" s="1"/>
    </row>
    <row r="37" spans="6:7" ht="12.75">
      <c r="F37" s="133"/>
      <c r="G37" s="133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2016-11-07T09:30:56Z</cp:lastPrinted>
  <dcterms:created xsi:type="dcterms:W3CDTF">2016-11-07T09:30:41Z</dcterms:created>
  <dcterms:modified xsi:type="dcterms:W3CDTF">2016-11-07T09:31:00Z</dcterms:modified>
  <cp:category/>
  <cp:version/>
  <cp:contentType/>
  <cp:contentStatus/>
</cp:coreProperties>
</file>