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13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<sst xmlns="http://schemas.openxmlformats.org/spreadsheetml/2006/main" count="55" uniqueCount="36">
  <si>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Освіта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</si>
  <si>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</si>
  <si>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</si>
  <si>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</si>
  <si>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</si>
  <si>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</si>
  <si>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</si>
  <si>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Охорона здоров'я</t>
  </si>
  <si>
    <t>Житлово-комунальне госоподарство 
 (в т.ч. благоустрій)</t>
  </si>
  <si>
    <t>Культура</t>
  </si>
  <si>
    <t>%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</si>
  <si>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</si>
  <si>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</si>
  <si>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</si>
  <si>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</si>
  <si>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</si>
  <si>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</si>
  <si>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</si>
  <si>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</si>
  <si>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</si>
  <si>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</si>
  <si>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</si>
  <si>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</si>
  <si>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</si>
  <si>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</si>
  <si>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</si>
  <si>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</si>
  <si>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</si>
  <si>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</si>
  <si>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</si>
  <si>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</si>
  <si>
    <t>Інформація про надходження та використання коштів місцевих бюджетів Дергачівського району (станом на 06.11.2017 р.)</t>
  </si>
  <si>
    <t>затерджено з урахуванням змін за 
січень-листопад</t>
  </si>
  <si>
    <t>виконання по доходах за січень-листопад</t>
  </si>
  <si>
    <t>затерджено з урахуванням змін на 
січень-литсопад</t>
  </si>
  <si>
    <t>касові видатки  за січень-листопад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</si>
</sst>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35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7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 wrapText="1"/>
    </xf>
    <xf numFmtId="172" fontId="7" fillId="0" borderId="14" xfId="0" applyNumberFormat="1" applyFont="1" applyFill="1" applyBorder="1" applyAlignment="1">
      <alignment vertical="center"/>
    </xf>
    <xf numFmtId="174" fontId="6" fillId="0" borderId="12" xfId="340" applyNumberFormat="1" applyFont="1" applyBorder="1" applyAlignment="1">
      <alignment vertical="center" wrapText="1"/>
      <protection/>
    </xf>
    <xf numFmtId="172" fontId="7" fillId="0" borderId="12" xfId="0" applyNumberFormat="1" applyFont="1" applyFill="1" applyBorder="1" applyAlignment="1">
      <alignment horizontal="center" vertical="center"/>
    </xf>
    <xf numFmtId="174" fontId="6" fillId="0" borderId="19" xfId="338" applyNumberFormat="1" applyFont="1" applyBorder="1" applyAlignment="1">
      <alignment vertical="center" wrapText="1"/>
      <protection/>
    </xf>
    <xf numFmtId="172" fontId="7" fillId="0" borderId="19" xfId="0" applyNumberFormat="1" applyFont="1" applyFill="1" applyBorder="1" applyAlignment="1">
      <alignment horizontal="center" vertical="center"/>
    </xf>
    <xf numFmtId="14" fontId="7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74" fontId="3" fillId="0" borderId="19" xfId="333" applyNumberFormat="1" applyBorder="1" applyAlignment="1">
      <alignment vertical="center" wrapText="1"/>
      <protection/>
    </xf>
    <xf numFmtId="172" fontId="7" fillId="0" borderId="19" xfId="0" applyNumberFormat="1" applyFont="1" applyFill="1" applyBorder="1" applyAlignment="1">
      <alignment horizontal="right" vertical="center"/>
    </xf>
    <xf numFmtId="174" fontId="7" fillId="0" borderId="19" xfId="0" applyNumberFormat="1" applyFont="1" applyFill="1" applyBorder="1" applyAlignment="1">
      <alignment horizontal="center" vertical="center" wrapText="1"/>
    </xf>
    <xf numFmtId="1" fontId="6" fillId="0" borderId="19" xfId="337" applyNumberFormat="1" applyFont="1" applyFill="1" applyBorder="1" applyAlignment="1">
      <alignment vertical="center" wrapText="1"/>
      <protection/>
    </xf>
    <xf numFmtId="172" fontId="7" fillId="0" borderId="2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172" fontId="7" fillId="0" borderId="22" xfId="0" applyNumberFormat="1" applyFont="1" applyFill="1" applyBorder="1" applyAlignment="1">
      <alignment vertical="center"/>
    </xf>
    <xf numFmtId="174" fontId="3" fillId="0" borderId="23" xfId="340" applyNumberFormat="1" applyFont="1" applyBorder="1" applyAlignment="1">
      <alignment vertical="center" wrapText="1"/>
      <protection/>
    </xf>
    <xf numFmtId="172" fontId="7" fillId="0" borderId="23" xfId="0" applyNumberFormat="1" applyFont="1" applyFill="1" applyBorder="1" applyAlignment="1">
      <alignment vertical="center"/>
    </xf>
    <xf numFmtId="174" fontId="3" fillId="0" borderId="23" xfId="338" applyNumberFormat="1" applyFont="1" applyBorder="1" applyAlignment="1">
      <alignment vertical="center" wrapText="1"/>
      <protection/>
    </xf>
    <xf numFmtId="1" fontId="3" fillId="0" borderId="23" xfId="337" applyNumberFormat="1" applyFont="1" applyFill="1" applyBorder="1" applyAlignment="1">
      <alignment vertical="center" wrapText="1"/>
      <protection/>
    </xf>
    <xf numFmtId="174" fontId="0" fillId="0" borderId="23" xfId="0" applyNumberFormat="1" applyFont="1" applyFill="1" applyBorder="1" applyAlignment="1">
      <alignment vertical="center"/>
    </xf>
    <xf numFmtId="172" fontId="7" fillId="0" borderId="24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172" fontId="7" fillId="0" borderId="26" xfId="0" applyNumberFormat="1" applyFont="1" applyFill="1" applyBorder="1" applyAlignment="1">
      <alignment vertical="center"/>
    </xf>
    <xf numFmtId="172" fontId="7" fillId="0" borderId="27" xfId="0" applyNumberFormat="1" applyFont="1" applyFill="1" applyBorder="1" applyAlignment="1">
      <alignment vertical="center"/>
    </xf>
    <xf numFmtId="1" fontId="0" fillId="0" borderId="27" xfId="0" applyNumberFormat="1" applyFont="1" applyFill="1" applyBorder="1" applyAlignment="1">
      <alignment vertical="center" wrapText="1"/>
    </xf>
    <xf numFmtId="1" fontId="3" fillId="0" borderId="27" xfId="337" applyNumberFormat="1" applyFont="1" applyFill="1" applyBorder="1" applyAlignment="1">
      <alignment vertical="center" wrapText="1"/>
      <protection/>
    </xf>
    <xf numFmtId="174" fontId="0" fillId="0" borderId="27" xfId="0" applyNumberFormat="1" applyFont="1" applyFill="1" applyBorder="1" applyAlignment="1">
      <alignment vertical="center" wrapText="1"/>
    </xf>
    <xf numFmtId="172" fontId="7" fillId="0" borderId="28" xfId="0" applyNumberFormat="1" applyFont="1" applyFill="1" applyBorder="1" applyAlignment="1">
      <alignment vertical="center"/>
    </xf>
    <xf numFmtId="1" fontId="0" fillId="0" borderId="27" xfId="0" applyNumberFormat="1" applyFont="1" applyFill="1" applyBorder="1" applyAlignment="1">
      <alignment vertical="center" wrapText="1"/>
    </xf>
    <xf numFmtId="174" fontId="3" fillId="0" borderId="27" xfId="333" applyNumberFormat="1" applyBorder="1" applyAlignment="1">
      <alignment vertical="center" wrapText="1"/>
      <protection/>
    </xf>
    <xf numFmtId="1" fontId="0" fillId="0" borderId="27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1" fontId="3" fillId="0" borderId="27" xfId="339" applyNumberFormat="1" applyFont="1" applyFill="1" applyBorder="1" applyAlignment="1">
      <alignment vertical="center" wrapText="1"/>
      <protection/>
    </xf>
    <xf numFmtId="0" fontId="0" fillId="0" borderId="17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 wrapText="1"/>
    </xf>
    <xf numFmtId="172" fontId="7" fillId="0" borderId="30" xfId="0" applyNumberFormat="1" applyFont="1" applyFill="1" applyBorder="1" applyAlignment="1">
      <alignment vertical="center"/>
    </xf>
    <xf numFmtId="172" fontId="7" fillId="0" borderId="31" xfId="0" applyNumberFormat="1" applyFont="1" applyFill="1" applyBorder="1" applyAlignment="1">
      <alignment vertical="center"/>
    </xf>
    <xf numFmtId="174" fontId="3" fillId="0" borderId="32" xfId="338" applyNumberFormat="1" applyFont="1" applyBorder="1" applyAlignment="1">
      <alignment vertical="center" wrapText="1"/>
      <protection/>
    </xf>
    <xf numFmtId="1" fontId="0" fillId="0" borderId="31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1" fontId="3" fillId="0" borderId="31" xfId="337" applyNumberFormat="1" applyFont="1" applyFill="1" applyBorder="1" applyAlignment="1">
      <alignment vertical="center" wrapText="1"/>
      <protection/>
    </xf>
    <xf numFmtId="174" fontId="0" fillId="0" borderId="31" xfId="0" applyNumberFormat="1" applyFont="1" applyFill="1" applyBorder="1" applyAlignment="1">
      <alignment vertical="center" wrapText="1"/>
    </xf>
    <xf numFmtId="172" fontId="7" fillId="0" borderId="33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1" fontId="7" fillId="0" borderId="35" xfId="0" applyNumberFormat="1" applyFont="1" applyFill="1" applyBorder="1" applyAlignment="1">
      <alignment vertical="center"/>
    </xf>
    <xf numFmtId="1" fontId="7" fillId="0" borderId="19" xfId="0" applyNumberFormat="1" applyFont="1" applyFill="1" applyBorder="1" applyAlignment="1">
      <alignment vertical="center"/>
    </xf>
    <xf numFmtId="172" fontId="7" fillId="0" borderId="19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4" fontId="3" fillId="0" borderId="27" xfId="338" applyNumberFormat="1" applyFont="1" applyBorder="1" applyAlignment="1">
      <alignment vertical="center" wrapText="1"/>
      <protection/>
    </xf>
    <xf numFmtId="14" fontId="0" fillId="0" borderId="23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1" fontId="0" fillId="0" borderId="23" xfId="0" applyNumberFormat="1" applyFont="1" applyFill="1" applyBorder="1" applyAlignment="1">
      <alignment vertical="center"/>
    </xf>
    <xf numFmtId="174" fontId="0" fillId="0" borderId="23" xfId="0" applyNumberFormat="1" applyFont="1" applyFill="1" applyBorder="1" applyAlignment="1">
      <alignment vertical="center" wrapText="1"/>
    </xf>
    <xf numFmtId="1" fontId="0" fillId="0" borderId="23" xfId="0" applyNumberFormat="1" applyFont="1" applyFill="1" applyBorder="1" applyAlignment="1">
      <alignment vertical="center" wrapText="1"/>
    </xf>
    <xf numFmtId="14" fontId="0" fillId="0" borderId="27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 wrapText="1"/>
    </xf>
    <xf numFmtId="14" fontId="0" fillId="0" borderId="31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72" fontId="7" fillId="0" borderId="37" xfId="0" applyNumberFormat="1" applyFont="1" applyFill="1" applyBorder="1" applyAlignment="1">
      <alignment vertical="center"/>
    </xf>
    <xf numFmtId="172" fontId="7" fillId="0" borderId="37" xfId="0" applyNumberFormat="1" applyFont="1" applyFill="1" applyBorder="1" applyAlignment="1">
      <alignment horizontal="center" vertical="center"/>
    </xf>
    <xf numFmtId="172" fontId="7" fillId="0" borderId="38" xfId="0" applyNumberFormat="1" applyFont="1" applyFill="1" applyBorder="1" applyAlignment="1">
      <alignment vertical="center"/>
    </xf>
    <xf numFmtId="172" fontId="7" fillId="0" borderId="39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174" fontId="6" fillId="0" borderId="31" xfId="340" applyNumberFormat="1" applyFont="1" applyBorder="1" applyAlignment="1">
      <alignment vertical="center" wrapText="1"/>
      <protection/>
    </xf>
    <xf numFmtId="1" fontId="7" fillId="0" borderId="40" xfId="0" applyNumberFormat="1" applyFont="1" applyFill="1" applyBorder="1" applyAlignment="1">
      <alignment vertical="center"/>
    </xf>
    <xf numFmtId="174" fontId="6" fillId="0" borderId="31" xfId="338" applyNumberFormat="1" applyFont="1" applyBorder="1" applyAlignment="1">
      <alignment vertical="center" wrapText="1"/>
      <protection/>
    </xf>
    <xf numFmtId="174" fontId="7" fillId="0" borderId="37" xfId="0" applyNumberFormat="1" applyFont="1" applyFill="1" applyBorder="1" applyAlignment="1">
      <alignment vertical="center"/>
    </xf>
    <xf numFmtId="1" fontId="6" fillId="0" borderId="37" xfId="337" applyNumberFormat="1" applyFont="1" applyFill="1" applyBorder="1" applyAlignment="1">
      <alignment vertical="center" wrapText="1"/>
      <protection/>
    </xf>
    <xf numFmtId="172" fontId="7" fillId="0" borderId="3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1" fontId="7" fillId="0" borderId="35" xfId="0" applyNumberFormat="1" applyFont="1" applyFill="1" applyBorder="1" applyAlignment="1">
      <alignment horizontal="right" vertical="center"/>
    </xf>
    <xf numFmtId="1" fontId="7" fillId="0" borderId="1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4" borderId="41" xfId="0" applyFont="1" applyFill="1" applyBorder="1" applyAlignment="1">
      <alignment horizontal="center" vertical="center" wrapText="1"/>
    </xf>
    <xf numFmtId="172" fontId="7" fillId="0" borderId="42" xfId="0" applyNumberFormat="1" applyFont="1" applyFill="1" applyBorder="1" applyAlignment="1">
      <alignment vertical="center"/>
    </xf>
    <xf numFmtId="172" fontId="7" fillId="0" borderId="43" xfId="0" applyNumberFormat="1" applyFont="1" applyFill="1" applyBorder="1" applyAlignment="1">
      <alignment vertical="center"/>
    </xf>
    <xf numFmtId="172" fontId="7" fillId="0" borderId="44" xfId="0" applyNumberFormat="1" applyFont="1" applyFill="1" applyBorder="1" applyAlignment="1">
      <alignment vertical="center"/>
    </xf>
    <xf numFmtId="172" fontId="7" fillId="0" borderId="45" xfId="0" applyNumberFormat="1" applyFont="1" applyFill="1" applyBorder="1" applyAlignment="1">
      <alignment vertical="center"/>
    </xf>
    <xf numFmtId="172" fontId="7" fillId="0" borderId="46" xfId="0" applyNumberFormat="1" applyFont="1" applyFill="1" applyBorder="1" applyAlignment="1">
      <alignment vertical="center"/>
    </xf>
    <xf numFmtId="172" fontId="7" fillId="0" borderId="47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4" borderId="48" xfId="0" applyFont="1" applyFill="1" applyBorder="1" applyAlignment="1">
      <alignment horizontal="center" vertical="center" wrapText="1"/>
    </xf>
    <xf numFmtId="0" fontId="0" fillId="4" borderId="42" xfId="0" applyFont="1" applyFill="1" applyBorder="1" applyAlignment="1">
      <alignment horizontal="center" vertical="center" wrapText="1"/>
    </xf>
    <xf numFmtId="0" fontId="3" fillId="0" borderId="49" xfId="334" applyFont="1" applyBorder="1">
      <alignment/>
      <protection/>
    </xf>
    <xf numFmtId="1" fontId="7" fillId="0" borderId="48" xfId="0" applyNumberFormat="1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vertical="center"/>
    </xf>
    <xf numFmtId="1" fontId="7" fillId="0" borderId="42" xfId="0" applyNumberFormat="1" applyFont="1" applyFill="1" applyBorder="1" applyAlignment="1">
      <alignment vertical="center"/>
    </xf>
    <xf numFmtId="1" fontId="7" fillId="0" borderId="48" xfId="0" applyNumberFormat="1" applyFont="1" applyFill="1" applyBorder="1" applyAlignment="1">
      <alignment horizontal="right" vertical="center"/>
    </xf>
    <xf numFmtId="1" fontId="7" fillId="0" borderId="20" xfId="0" applyNumberFormat="1" applyFont="1" applyFill="1" applyBorder="1" applyAlignment="1">
      <alignment horizontal="right" vertical="center"/>
    </xf>
    <xf numFmtId="1" fontId="3" fillId="0" borderId="28" xfId="334" applyNumberFormat="1" applyFont="1" applyBorder="1">
      <alignment/>
      <protection/>
    </xf>
    <xf numFmtId="0" fontId="3" fillId="0" borderId="27" xfId="335" applyBorder="1">
      <alignment/>
      <protection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4" borderId="50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48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55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4" borderId="57" xfId="0" applyFont="1" applyFill="1" applyBorder="1" applyAlignment="1">
      <alignment horizontal="center" vertical="center"/>
    </xf>
    <xf numFmtId="0" fontId="3" fillId="0" borderId="58" xfId="334" applyFont="1" applyBorder="1">
      <alignment/>
      <protection/>
    </xf>
    <xf numFmtId="1" fontId="3" fillId="0" borderId="24" xfId="334" applyNumberFormat="1" applyFont="1" applyBorder="1">
      <alignment/>
      <protection/>
    </xf>
    <xf numFmtId="0" fontId="3" fillId="0" borderId="48" xfId="334" applyFont="1" applyBorder="1">
      <alignment/>
      <protection/>
    </xf>
    <xf numFmtId="1" fontId="3" fillId="0" borderId="20" xfId="334" applyNumberFormat="1" applyFont="1" applyBorder="1">
      <alignment/>
      <protection/>
    </xf>
    <xf numFmtId="0" fontId="6" fillId="0" borderId="49" xfId="336" applyFont="1" applyBorder="1">
      <alignment/>
      <protection/>
    </xf>
    <xf numFmtId="0" fontId="6" fillId="0" borderId="28" xfId="336" applyFont="1" applyBorder="1">
      <alignment/>
      <protection/>
    </xf>
  </cellXfs>
  <cellStyles count="3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22 05  2017" xfId="333"/>
    <cellStyle name="Обычный_доходи 11 08 2017" xfId="334"/>
    <cellStyle name="Обычный_доходи 20 10 2017" xfId="335"/>
    <cellStyle name="Обычный_доходи 24.04 2017" xfId="336"/>
    <cellStyle name="Обычный_жовтень касові" xfId="337"/>
    <cellStyle name="Обычный_Книга1" xfId="338"/>
    <cellStyle name="Обычный_КФК" xfId="339"/>
    <cellStyle name="Обычный_щопонеділка" xfId="340"/>
    <cellStyle name="Followed Hyperlink" xfId="341"/>
    <cellStyle name="Плохой" xfId="342"/>
    <cellStyle name="Пояснение" xfId="343"/>
    <cellStyle name="Примечание" xfId="344"/>
    <cellStyle name="Percent" xfId="345"/>
    <cellStyle name="Связанная ячейка" xfId="346"/>
    <cellStyle name="Текст предупреждения" xfId="347"/>
    <cellStyle name="Comma" xfId="348"/>
    <cellStyle name="Comma [0]" xfId="349"/>
    <cellStyle name="Хороший" xfId="3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3"/>
  <sheetViews>
    <sheetView tabSelected="1" workbookViewId="0" topLeftCell="A1">
      <pane xSplit="2" ySplit="9" topLeftCell="C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2" sqref="D32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10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43045</v>
      </c>
      <c r="C2" s="4"/>
      <c r="D2" s="4"/>
    </row>
    <row r="5" spans="2:26" ht="18">
      <c r="B5" s="114" t="s">
        <v>31</v>
      </c>
      <c r="C5" s="114"/>
      <c r="D5" s="114"/>
      <c r="E5" s="114"/>
      <c r="F5" s="114"/>
      <c r="G5" s="114"/>
      <c r="H5" s="114"/>
      <c r="I5" s="114"/>
      <c r="J5" s="114"/>
      <c r="K5" s="114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</row>
    <row r="6" ht="13.5" thickBot="1"/>
    <row r="7" spans="1:26" ht="13.5" customHeight="1" thickBot="1">
      <c r="A7" s="5"/>
      <c r="B7" s="6"/>
      <c r="C7" s="129" t="s">
        <v>1</v>
      </c>
      <c r="D7" s="130"/>
      <c r="E7" s="131"/>
      <c r="F7" s="123" t="s">
        <v>2</v>
      </c>
      <c r="G7" s="124"/>
      <c r="H7" s="125"/>
      <c r="I7" s="120" t="s">
        <v>3</v>
      </c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2"/>
    </row>
    <row r="8" spans="1:26" ht="27.75" customHeight="1" thickBot="1">
      <c r="A8" s="7"/>
      <c r="B8" s="134" t="s">
        <v>4</v>
      </c>
      <c r="C8" s="132"/>
      <c r="D8" s="132"/>
      <c r="E8" s="133"/>
      <c r="F8" s="126"/>
      <c r="G8" s="127"/>
      <c r="H8" s="128"/>
      <c r="I8" s="120" t="s">
        <v>5</v>
      </c>
      <c r="J8" s="121"/>
      <c r="K8" s="122"/>
      <c r="L8" s="120" t="s">
        <v>6</v>
      </c>
      <c r="M8" s="121"/>
      <c r="N8" s="122"/>
      <c r="O8" s="116" t="s">
        <v>0</v>
      </c>
      <c r="P8" s="117"/>
      <c r="Q8" s="117"/>
      <c r="R8" s="117" t="s">
        <v>7</v>
      </c>
      <c r="S8" s="117"/>
      <c r="T8" s="117"/>
      <c r="U8" s="119" t="s">
        <v>8</v>
      </c>
      <c r="V8" s="117"/>
      <c r="W8" s="117"/>
      <c r="X8" s="117" t="s">
        <v>9</v>
      </c>
      <c r="Y8" s="117"/>
      <c r="Z8" s="118"/>
    </row>
    <row r="9" spans="1:26" ht="87.75" customHeight="1" thickBot="1">
      <c r="A9" s="7"/>
      <c r="B9" s="135"/>
      <c r="C9" s="104" t="s">
        <v>32</v>
      </c>
      <c r="D9" s="105" t="s">
        <v>33</v>
      </c>
      <c r="E9" s="96" t="s">
        <v>10</v>
      </c>
      <c r="F9" s="9" t="s">
        <v>34</v>
      </c>
      <c r="G9" s="10" t="s">
        <v>35</v>
      </c>
      <c r="H9" s="11" t="s">
        <v>10</v>
      </c>
      <c r="I9" s="9" t="s">
        <v>34</v>
      </c>
      <c r="J9" s="10" t="s">
        <v>35</v>
      </c>
      <c r="K9" s="8" t="s">
        <v>10</v>
      </c>
      <c r="L9" s="9" t="s">
        <v>34</v>
      </c>
      <c r="M9" s="10" t="s">
        <v>35</v>
      </c>
      <c r="N9" s="8" t="s">
        <v>10</v>
      </c>
      <c r="O9" s="9" t="s">
        <v>34</v>
      </c>
      <c r="P9" s="10" t="s">
        <v>35</v>
      </c>
      <c r="Q9" s="8" t="s">
        <v>10</v>
      </c>
      <c r="R9" s="9" t="s">
        <v>34</v>
      </c>
      <c r="S9" s="10" t="s">
        <v>35</v>
      </c>
      <c r="T9" s="8" t="s">
        <v>10</v>
      </c>
      <c r="U9" s="9" t="s">
        <v>34</v>
      </c>
      <c r="V9" s="10" t="s">
        <v>35</v>
      </c>
      <c r="W9" s="8" t="s">
        <v>10</v>
      </c>
      <c r="X9" s="9" t="s">
        <v>34</v>
      </c>
      <c r="Y9" s="10" t="s">
        <v>35</v>
      </c>
      <c r="Z9" s="12" t="s">
        <v>10</v>
      </c>
    </row>
    <row r="10" spans="1:26" ht="42.75" customHeight="1" thickBot="1">
      <c r="A10" s="13"/>
      <c r="B10" s="14" t="s">
        <v>11</v>
      </c>
      <c r="C10" s="138">
        <v>44753379</v>
      </c>
      <c r="D10" s="139">
        <v>44634017.17</v>
      </c>
      <c r="E10" s="15">
        <f aca="true" t="shared" si="0" ref="E10:E29">D10/C10*100</f>
        <v>99.73328979248696</v>
      </c>
      <c r="F10" s="16">
        <v>40877979</v>
      </c>
      <c r="G10" s="16">
        <v>31740229.65</v>
      </c>
      <c r="H10" s="17">
        <f aca="true" t="shared" si="1" ref="H10:H29">G10/F10*100</f>
        <v>77.6462790638451</v>
      </c>
      <c r="I10" s="18">
        <v>6293079</v>
      </c>
      <c r="J10" s="18">
        <v>4026016.86</v>
      </c>
      <c r="K10" s="19">
        <f aca="true" t="shared" si="2" ref="K10:K29">J10/I10*100</f>
        <v>63.97531097257797</v>
      </c>
      <c r="L10" s="20"/>
      <c r="M10" s="21"/>
      <c r="N10" s="22"/>
      <c r="O10" s="23">
        <v>15804107</v>
      </c>
      <c r="P10" s="23">
        <v>12137490.61</v>
      </c>
      <c r="Q10" s="24">
        <f aca="true" t="shared" si="3" ref="Q10:Q15">P10/O10*100</f>
        <v>76.79959778809395</v>
      </c>
      <c r="R10" s="25"/>
      <c r="S10" s="25"/>
      <c r="T10" s="19"/>
      <c r="U10" s="26">
        <v>16260093</v>
      </c>
      <c r="V10" s="26">
        <v>14291984.120000001</v>
      </c>
      <c r="W10" s="19">
        <f aca="true" t="shared" si="4" ref="W10:W18">V10/U10*100</f>
        <v>87.89607857716436</v>
      </c>
      <c r="X10" s="26"/>
      <c r="Y10" s="26"/>
      <c r="Z10" s="27"/>
    </row>
    <row r="11" spans="1:26" ht="39.75" customHeight="1">
      <c r="A11" s="7"/>
      <c r="B11" s="28" t="s">
        <v>12</v>
      </c>
      <c r="C11" s="136">
        <v>7159396</v>
      </c>
      <c r="D11" s="137">
        <v>7923312.26</v>
      </c>
      <c r="E11" s="29">
        <f t="shared" si="0"/>
        <v>110.67012161361099</v>
      </c>
      <c r="F11" s="30">
        <v>7248296</v>
      </c>
      <c r="G11" s="30">
        <v>5960779.100000001</v>
      </c>
      <c r="H11" s="31">
        <f t="shared" si="1"/>
        <v>82.23697128262974</v>
      </c>
      <c r="I11" s="32">
        <v>1962187</v>
      </c>
      <c r="J11" s="32">
        <v>1615075.27</v>
      </c>
      <c r="K11" s="31">
        <f t="shared" si="2"/>
        <v>82.30995669627819</v>
      </c>
      <c r="L11" s="33"/>
      <c r="M11" s="33"/>
      <c r="N11" s="31"/>
      <c r="O11" s="33">
        <v>2319114</v>
      </c>
      <c r="P11" s="33">
        <v>1922923.82</v>
      </c>
      <c r="Q11" s="31">
        <f t="shared" si="3"/>
        <v>82.91631286775898</v>
      </c>
      <c r="R11" s="34"/>
      <c r="S11" s="34"/>
      <c r="T11" s="31"/>
      <c r="U11" s="33">
        <v>2034362</v>
      </c>
      <c r="V11" s="33">
        <v>1688476.82</v>
      </c>
      <c r="W11" s="31">
        <f t="shared" si="4"/>
        <v>82.9978548557238</v>
      </c>
      <c r="X11" s="33">
        <v>795432</v>
      </c>
      <c r="Y11" s="33">
        <v>609643.77</v>
      </c>
      <c r="Z11" s="35">
        <f>Y11/X11*100</f>
        <v>76.64310337024409</v>
      </c>
    </row>
    <row r="12" spans="1:26" ht="25.5">
      <c r="A12" s="7"/>
      <c r="B12" s="36" t="s">
        <v>13</v>
      </c>
      <c r="C12" s="106">
        <v>8189857</v>
      </c>
      <c r="D12" s="112">
        <v>9377952.6</v>
      </c>
      <c r="E12" s="37">
        <f t="shared" si="0"/>
        <v>114.50691507800441</v>
      </c>
      <c r="F12" s="30">
        <v>7632314</v>
      </c>
      <c r="G12" s="30">
        <v>4620689.17</v>
      </c>
      <c r="H12" s="38">
        <f t="shared" si="1"/>
        <v>60.541130383262534</v>
      </c>
      <c r="I12" s="32">
        <v>1771957</v>
      </c>
      <c r="J12" s="32">
        <v>1485673.63</v>
      </c>
      <c r="K12" s="38">
        <f t="shared" si="2"/>
        <v>83.84366155612128</v>
      </c>
      <c r="L12" s="39"/>
      <c r="M12" s="39"/>
      <c r="N12" s="38"/>
      <c r="O12" s="40">
        <v>2027515</v>
      </c>
      <c r="P12" s="40">
        <v>1529855.39</v>
      </c>
      <c r="Q12" s="38">
        <f t="shared" si="3"/>
        <v>75.45470144487216</v>
      </c>
      <c r="R12" s="41"/>
      <c r="S12" s="41"/>
      <c r="T12" s="38"/>
      <c r="U12" s="40">
        <v>1942109</v>
      </c>
      <c r="V12" s="40">
        <v>750591.35</v>
      </c>
      <c r="W12" s="38">
        <f t="shared" si="4"/>
        <v>38.64826073098884</v>
      </c>
      <c r="X12" s="40">
        <v>842955</v>
      </c>
      <c r="Y12" s="40">
        <v>497677.39</v>
      </c>
      <c r="Z12" s="42">
        <f>Y12/X12*100</f>
        <v>59.03961540058484</v>
      </c>
    </row>
    <row r="13" spans="1:26" ht="25.5">
      <c r="A13" s="7"/>
      <c r="B13" s="36" t="s">
        <v>14</v>
      </c>
      <c r="C13" s="106">
        <v>15429642</v>
      </c>
      <c r="D13" s="112">
        <v>14959856.879999999</v>
      </c>
      <c r="E13" s="37">
        <f t="shared" si="0"/>
        <v>96.9553077122593</v>
      </c>
      <c r="F13" s="30">
        <v>14792193</v>
      </c>
      <c r="G13" s="30">
        <v>12964154.26</v>
      </c>
      <c r="H13" s="38">
        <f t="shared" si="1"/>
        <v>87.64186797724989</v>
      </c>
      <c r="I13" s="32">
        <v>2892350</v>
      </c>
      <c r="J13" s="32">
        <v>2471796.78</v>
      </c>
      <c r="K13" s="38">
        <f t="shared" si="2"/>
        <v>85.4598088059882</v>
      </c>
      <c r="L13" s="43"/>
      <c r="M13" s="43"/>
      <c r="N13" s="38"/>
      <c r="O13" s="40">
        <v>3913121</v>
      </c>
      <c r="P13" s="40">
        <v>3273146.89</v>
      </c>
      <c r="Q13" s="38">
        <f t="shared" si="3"/>
        <v>83.64543007997965</v>
      </c>
      <c r="R13" s="41"/>
      <c r="S13" s="41"/>
      <c r="T13" s="38"/>
      <c r="U13" s="40">
        <v>7170892</v>
      </c>
      <c r="V13" s="40">
        <v>6511332.71</v>
      </c>
      <c r="W13" s="38">
        <f t="shared" si="4"/>
        <v>90.80226992680966</v>
      </c>
      <c r="X13" s="40"/>
      <c r="Y13" s="40"/>
      <c r="Z13" s="42"/>
    </row>
    <row r="14" spans="1:26" ht="25.5">
      <c r="A14" s="7"/>
      <c r="B14" s="36" t="s">
        <v>15</v>
      </c>
      <c r="C14" s="106">
        <v>10583378</v>
      </c>
      <c r="D14" s="112">
        <v>12298714.010000002</v>
      </c>
      <c r="E14" s="37">
        <f t="shared" si="0"/>
        <v>116.20783090238298</v>
      </c>
      <c r="F14" s="30">
        <v>11081183</v>
      </c>
      <c r="G14" s="30">
        <v>8349539.2299999995</v>
      </c>
      <c r="H14" s="38">
        <f t="shared" si="1"/>
        <v>75.3488073430427</v>
      </c>
      <c r="I14" s="32">
        <v>2106430</v>
      </c>
      <c r="J14" s="32">
        <v>1795231.65</v>
      </c>
      <c r="K14" s="38">
        <f t="shared" si="2"/>
        <v>85.22626671667228</v>
      </c>
      <c r="L14" s="44">
        <v>708210</v>
      </c>
      <c r="M14" s="44">
        <v>581639.59</v>
      </c>
      <c r="N14" s="38">
        <f>M14/L14*100</f>
        <v>82.1281244263707</v>
      </c>
      <c r="O14" s="40">
        <v>4190815</v>
      </c>
      <c r="P14" s="40">
        <v>3274322.19</v>
      </c>
      <c r="Q14" s="38">
        <f t="shared" si="3"/>
        <v>78.13091701733434</v>
      </c>
      <c r="R14" s="41"/>
      <c r="S14" s="41"/>
      <c r="T14" s="38"/>
      <c r="U14" s="40">
        <v>2951224</v>
      </c>
      <c r="V14" s="40">
        <v>1901594</v>
      </c>
      <c r="W14" s="38">
        <f t="shared" si="4"/>
        <v>64.43407887710319</v>
      </c>
      <c r="X14" s="40">
        <v>967272</v>
      </c>
      <c r="Y14" s="40">
        <v>681536.87</v>
      </c>
      <c r="Z14" s="42">
        <f>Y14/X14*100</f>
        <v>70.45969179300134</v>
      </c>
    </row>
    <row r="15" spans="1:26" ht="25.5">
      <c r="A15" s="7"/>
      <c r="B15" s="36" t="s">
        <v>16</v>
      </c>
      <c r="C15" s="106">
        <v>2707449</v>
      </c>
      <c r="D15" s="112">
        <v>2815006.84</v>
      </c>
      <c r="E15" s="37">
        <f t="shared" si="0"/>
        <v>103.97266356633126</v>
      </c>
      <c r="F15" s="30">
        <v>2745739</v>
      </c>
      <c r="G15" s="30">
        <v>2112576.81</v>
      </c>
      <c r="H15" s="38">
        <f t="shared" si="1"/>
        <v>76.94019023658112</v>
      </c>
      <c r="I15" s="32">
        <v>647110</v>
      </c>
      <c r="J15" s="32">
        <v>561382.08</v>
      </c>
      <c r="K15" s="38">
        <f t="shared" si="2"/>
        <v>86.75218741790421</v>
      </c>
      <c r="L15" s="45"/>
      <c r="M15" s="46"/>
      <c r="N15" s="47"/>
      <c r="O15" s="40">
        <v>1401778</v>
      </c>
      <c r="P15" s="40">
        <v>1233678.06</v>
      </c>
      <c r="Q15" s="38">
        <f t="shared" si="3"/>
        <v>88.00809115280737</v>
      </c>
      <c r="R15" s="41"/>
      <c r="S15" s="41"/>
      <c r="T15" s="38"/>
      <c r="U15" s="40">
        <v>92738</v>
      </c>
      <c r="V15" s="40">
        <v>56986.85</v>
      </c>
      <c r="W15" s="38">
        <f t="shared" si="4"/>
        <v>61.44929802238565</v>
      </c>
      <c r="X15" s="40">
        <v>389613</v>
      </c>
      <c r="Y15" s="40">
        <v>246683.93</v>
      </c>
      <c r="Z15" s="42">
        <f>Y15/X15*100</f>
        <v>63.31511782204392</v>
      </c>
    </row>
    <row r="16" spans="1:26" ht="25.5">
      <c r="A16" s="7"/>
      <c r="B16" s="36" t="s">
        <v>17</v>
      </c>
      <c r="C16" s="106">
        <v>2963020</v>
      </c>
      <c r="D16" s="112">
        <v>3286046.31</v>
      </c>
      <c r="E16" s="37">
        <f t="shared" si="0"/>
        <v>110.90192810038405</v>
      </c>
      <c r="F16" s="30">
        <v>3089019</v>
      </c>
      <c r="G16" s="30">
        <v>2259713.3</v>
      </c>
      <c r="H16" s="38">
        <f t="shared" si="1"/>
        <v>73.15310459404749</v>
      </c>
      <c r="I16" s="32">
        <v>1208906</v>
      </c>
      <c r="J16" s="32">
        <v>837844.94</v>
      </c>
      <c r="K16" s="38">
        <f t="shared" si="2"/>
        <v>69.30604530046173</v>
      </c>
      <c r="L16" s="45"/>
      <c r="M16" s="46"/>
      <c r="N16" s="48"/>
      <c r="O16" s="49"/>
      <c r="P16" s="49"/>
      <c r="Q16" s="38"/>
      <c r="R16" s="41"/>
      <c r="S16" s="41"/>
      <c r="T16" s="38"/>
      <c r="U16" s="40">
        <v>1214851</v>
      </c>
      <c r="V16" s="40">
        <v>889124.39</v>
      </c>
      <c r="W16" s="38">
        <f t="shared" si="4"/>
        <v>73.18793745076557</v>
      </c>
      <c r="X16" s="40">
        <v>321915</v>
      </c>
      <c r="Y16" s="40">
        <v>246768.22</v>
      </c>
      <c r="Z16" s="42">
        <f>Y16/X16*100</f>
        <v>76.65632853392977</v>
      </c>
    </row>
    <row r="17" spans="1:26" ht="26.25" thickBot="1">
      <c r="A17" s="50"/>
      <c r="B17" s="51" t="s">
        <v>18</v>
      </c>
      <c r="C17" s="106">
        <v>28223362</v>
      </c>
      <c r="D17" s="112">
        <v>27345050.62</v>
      </c>
      <c r="E17" s="52">
        <f t="shared" si="0"/>
        <v>96.88799874373578</v>
      </c>
      <c r="F17" s="30">
        <v>23000824</v>
      </c>
      <c r="G17" s="30">
        <v>17191265.520000003</v>
      </c>
      <c r="H17" s="53">
        <f t="shared" si="1"/>
        <v>74.74195498387364</v>
      </c>
      <c r="I17" s="54">
        <v>4105375</v>
      </c>
      <c r="J17" s="54">
        <v>2558050.62</v>
      </c>
      <c r="K17" s="53">
        <f t="shared" si="2"/>
        <v>62.30979191913041</v>
      </c>
      <c r="L17" s="55"/>
      <c r="M17" s="56"/>
      <c r="N17" s="57"/>
      <c r="O17" s="58">
        <v>7424129</v>
      </c>
      <c r="P17" s="58">
        <v>5732274.440000002</v>
      </c>
      <c r="Q17" s="53">
        <f>P17/O17*100</f>
        <v>77.21140675222645</v>
      </c>
      <c r="R17" s="59"/>
      <c r="S17" s="59"/>
      <c r="T17" s="53"/>
      <c r="U17" s="58">
        <v>7357566</v>
      </c>
      <c r="V17" s="58">
        <v>6167754.06</v>
      </c>
      <c r="W17" s="53">
        <f t="shared" si="4"/>
        <v>83.8287289573753</v>
      </c>
      <c r="X17" s="58">
        <v>2323540</v>
      </c>
      <c r="Y17" s="58">
        <v>1466356.13</v>
      </c>
      <c r="Z17" s="60">
        <f>Y17/X17*100</f>
        <v>63.10871041600316</v>
      </c>
    </row>
    <row r="18" spans="1:26" ht="26.25" thickBot="1">
      <c r="A18" s="61"/>
      <c r="B18" s="62" t="s">
        <v>19</v>
      </c>
      <c r="C18" s="107">
        <f>SUM(C11:C17)</f>
        <v>75256104</v>
      </c>
      <c r="D18" s="108">
        <f>SUM(D11:D17)</f>
        <v>78005939.52000001</v>
      </c>
      <c r="E18" s="97">
        <f t="shared" si="0"/>
        <v>103.65397007530449</v>
      </c>
      <c r="F18" s="64">
        <f>SUM(F11:F17)</f>
        <v>69589568</v>
      </c>
      <c r="G18" s="64">
        <f>SUM(G11:G17)</f>
        <v>53458717.39</v>
      </c>
      <c r="H18" s="65">
        <f t="shared" si="1"/>
        <v>76.82001616966497</v>
      </c>
      <c r="I18" s="64">
        <f>SUM(I11:I17)</f>
        <v>14694315</v>
      </c>
      <c r="J18" s="64">
        <f>SUM(J11:J17)</f>
        <v>11325054.969999999</v>
      </c>
      <c r="K18" s="65">
        <f t="shared" si="2"/>
        <v>77.07099630026985</v>
      </c>
      <c r="L18" s="66">
        <f>SUM(L11:L17)</f>
        <v>708210</v>
      </c>
      <c r="M18" s="64">
        <f>SUM(M11:M17)</f>
        <v>581639.59</v>
      </c>
      <c r="N18" s="65">
        <f>M18/L18*100</f>
        <v>82.1281244263707</v>
      </c>
      <c r="O18" s="64">
        <f>SUM(O11:O17)</f>
        <v>21276472</v>
      </c>
      <c r="P18" s="64">
        <f>SUM(P11:P17)</f>
        <v>16966200.790000003</v>
      </c>
      <c r="Q18" s="65">
        <f>P18/O18*100</f>
        <v>79.74160749018918</v>
      </c>
      <c r="R18" s="67">
        <f>SUM(R11:R17)</f>
        <v>0</v>
      </c>
      <c r="S18" s="67">
        <f>SUM(S11:S17)</f>
        <v>0</v>
      </c>
      <c r="T18" s="65"/>
      <c r="U18" s="64">
        <f>SUM(U11:U17)</f>
        <v>22763742</v>
      </c>
      <c r="V18" s="64">
        <f>SUM(V11:V17)</f>
        <v>17965860.18</v>
      </c>
      <c r="W18" s="65">
        <f t="shared" si="4"/>
        <v>78.92314093175014</v>
      </c>
      <c r="X18" s="64">
        <f>SUM(X11:X17)</f>
        <v>5640727</v>
      </c>
      <c r="Y18" s="64">
        <f>SUM(Y11:Y17)</f>
        <v>3748666.31</v>
      </c>
      <c r="Z18" s="27">
        <f>Y18/X18*100</f>
        <v>66.45714834275795</v>
      </c>
    </row>
    <row r="19" spans="1:26" ht="25.5">
      <c r="A19" s="7"/>
      <c r="B19" s="28" t="s">
        <v>20</v>
      </c>
      <c r="C19" s="113">
        <v>1118915</v>
      </c>
      <c r="D19" s="113">
        <v>1124362.85</v>
      </c>
      <c r="E19" s="98">
        <f t="shared" si="0"/>
        <v>100.48688685020757</v>
      </c>
      <c r="F19" s="44">
        <v>1099745</v>
      </c>
      <c r="G19" s="44">
        <v>723958.97</v>
      </c>
      <c r="H19" s="31">
        <f t="shared" si="1"/>
        <v>65.82971234240664</v>
      </c>
      <c r="I19" s="68">
        <v>714395</v>
      </c>
      <c r="J19" s="68">
        <v>666838.65</v>
      </c>
      <c r="K19" s="31">
        <f t="shared" si="2"/>
        <v>93.34312950118631</v>
      </c>
      <c r="L19" s="69"/>
      <c r="M19" s="70"/>
      <c r="N19" s="71"/>
      <c r="O19" s="72"/>
      <c r="P19" s="72"/>
      <c r="Q19" s="31"/>
      <c r="R19" s="73"/>
      <c r="S19" s="73"/>
      <c r="T19" s="31"/>
      <c r="U19" s="33">
        <v>100</v>
      </c>
      <c r="V19" s="33">
        <v>0</v>
      </c>
      <c r="W19" s="31"/>
      <c r="X19" s="74"/>
      <c r="Y19" s="74"/>
      <c r="Z19" s="35"/>
    </row>
    <row r="20" spans="1:26" ht="25.5">
      <c r="A20" s="7"/>
      <c r="B20" s="36" t="s">
        <v>21</v>
      </c>
      <c r="C20" s="113">
        <v>4666086</v>
      </c>
      <c r="D20" s="113">
        <v>4784345.28</v>
      </c>
      <c r="E20" s="99">
        <f t="shared" si="0"/>
        <v>102.53444278566661</v>
      </c>
      <c r="F20" s="44">
        <v>4892831</v>
      </c>
      <c r="G20" s="44">
        <v>4304082.93</v>
      </c>
      <c r="H20" s="38">
        <f t="shared" si="1"/>
        <v>87.96712843750376</v>
      </c>
      <c r="I20" s="68">
        <v>1050800</v>
      </c>
      <c r="J20" s="68">
        <v>925090.48</v>
      </c>
      <c r="K20" s="38">
        <f t="shared" si="2"/>
        <v>88.03677959649791</v>
      </c>
      <c r="L20" s="75"/>
      <c r="M20" s="46"/>
      <c r="N20" s="48"/>
      <c r="O20" s="40">
        <v>2321661</v>
      </c>
      <c r="P20" s="40">
        <v>2040660.24</v>
      </c>
      <c r="Q20" s="38">
        <f>P20/O20*100</f>
        <v>87.89656371020575</v>
      </c>
      <c r="R20" s="41"/>
      <c r="S20" s="41"/>
      <c r="T20" s="38"/>
      <c r="U20" s="40">
        <v>617499</v>
      </c>
      <c r="V20" s="40">
        <v>567088.77</v>
      </c>
      <c r="W20" s="38">
        <f aca="true" t="shared" si="5" ref="W20:W27">V20/U20*100</f>
        <v>91.83638677957373</v>
      </c>
      <c r="X20" s="40">
        <v>664487</v>
      </c>
      <c r="Y20" s="40">
        <v>567174.39</v>
      </c>
      <c r="Z20" s="42">
        <f aca="true" t="shared" si="6" ref="Z20:Z29">Y20/X20*100</f>
        <v>85.35522741603674</v>
      </c>
    </row>
    <row r="21" spans="1:26" ht="25.5">
      <c r="A21" s="7"/>
      <c r="B21" s="36" t="s">
        <v>22</v>
      </c>
      <c r="C21" s="113">
        <v>889454</v>
      </c>
      <c r="D21" s="113">
        <v>1070551.22</v>
      </c>
      <c r="E21" s="99">
        <f t="shared" si="0"/>
        <v>120.36049306653295</v>
      </c>
      <c r="F21" s="44">
        <v>956066</v>
      </c>
      <c r="G21" s="44">
        <v>740946.8</v>
      </c>
      <c r="H21" s="38">
        <f t="shared" si="1"/>
        <v>77.4995450104909</v>
      </c>
      <c r="I21" s="68">
        <v>404572</v>
      </c>
      <c r="J21" s="68">
        <v>336707.73</v>
      </c>
      <c r="K21" s="38">
        <f t="shared" si="2"/>
        <v>83.22566316996726</v>
      </c>
      <c r="L21" s="75"/>
      <c r="M21" s="46"/>
      <c r="N21" s="48"/>
      <c r="O21" s="49"/>
      <c r="P21" s="49"/>
      <c r="Q21" s="38"/>
      <c r="R21" s="41"/>
      <c r="S21" s="41"/>
      <c r="T21" s="38"/>
      <c r="U21" s="40">
        <v>14180</v>
      </c>
      <c r="V21" s="40">
        <v>13918.21</v>
      </c>
      <c r="W21" s="38">
        <f t="shared" si="5"/>
        <v>98.15380818053596</v>
      </c>
      <c r="X21" s="40">
        <v>537314</v>
      </c>
      <c r="Y21" s="40">
        <v>390320.86</v>
      </c>
      <c r="Z21" s="42">
        <f t="shared" si="6"/>
        <v>72.6429722657515</v>
      </c>
    </row>
    <row r="22" spans="1:26" ht="25.5">
      <c r="A22" s="7"/>
      <c r="B22" s="36" t="s">
        <v>23</v>
      </c>
      <c r="C22" s="113">
        <v>2258077</v>
      </c>
      <c r="D22" s="113">
        <v>2604565.53</v>
      </c>
      <c r="E22" s="99">
        <f t="shared" si="0"/>
        <v>115.34440721020584</v>
      </c>
      <c r="F22" s="44">
        <v>2157028</v>
      </c>
      <c r="G22" s="44">
        <v>1577075.36</v>
      </c>
      <c r="H22" s="38">
        <f t="shared" si="1"/>
        <v>73.11334669740032</v>
      </c>
      <c r="I22" s="68">
        <v>870565</v>
      </c>
      <c r="J22" s="68">
        <v>657421.97</v>
      </c>
      <c r="K22" s="38">
        <f t="shared" si="2"/>
        <v>75.51670122276913</v>
      </c>
      <c r="L22" s="75"/>
      <c r="M22" s="46"/>
      <c r="N22" s="48"/>
      <c r="O22" s="40"/>
      <c r="P22" s="40"/>
      <c r="Q22" s="38"/>
      <c r="R22" s="41"/>
      <c r="S22" s="41"/>
      <c r="T22" s="38"/>
      <c r="U22" s="40">
        <v>744209</v>
      </c>
      <c r="V22" s="40">
        <v>577075.62</v>
      </c>
      <c r="W22" s="38">
        <f t="shared" si="5"/>
        <v>77.54214474697297</v>
      </c>
      <c r="X22" s="40">
        <v>457522</v>
      </c>
      <c r="Y22" s="40">
        <v>271185.99</v>
      </c>
      <c r="Z22" s="42">
        <f t="shared" si="6"/>
        <v>59.27277595394319</v>
      </c>
    </row>
    <row r="23" spans="1:26" ht="27.75" customHeight="1">
      <c r="A23" s="7"/>
      <c r="B23" s="36" t="s">
        <v>24</v>
      </c>
      <c r="C23" s="113">
        <v>2520608</v>
      </c>
      <c r="D23" s="113">
        <v>3167593.9</v>
      </c>
      <c r="E23" s="99">
        <f t="shared" si="0"/>
        <v>125.66785077251204</v>
      </c>
      <c r="F23" s="44">
        <v>2780988</v>
      </c>
      <c r="G23" s="44">
        <v>2299803.61</v>
      </c>
      <c r="H23" s="38">
        <f t="shared" si="1"/>
        <v>82.69735827698645</v>
      </c>
      <c r="I23" s="68">
        <v>1403519</v>
      </c>
      <c r="J23" s="68">
        <v>1220663.47</v>
      </c>
      <c r="K23" s="38">
        <f t="shared" si="2"/>
        <v>86.97163843168492</v>
      </c>
      <c r="L23" s="75"/>
      <c r="M23" s="46"/>
      <c r="N23" s="48"/>
      <c r="O23" s="40"/>
      <c r="P23" s="40"/>
      <c r="Q23" s="38"/>
      <c r="R23" s="41"/>
      <c r="S23" s="41"/>
      <c r="T23" s="38"/>
      <c r="U23" s="40">
        <v>842436</v>
      </c>
      <c r="V23" s="40">
        <v>657615.71</v>
      </c>
      <c r="W23" s="38">
        <f t="shared" si="5"/>
        <v>78.06120702344154</v>
      </c>
      <c r="X23" s="40">
        <v>424733</v>
      </c>
      <c r="Y23" s="40">
        <v>340144.41</v>
      </c>
      <c r="Z23" s="42">
        <f t="shared" si="6"/>
        <v>80.08429060138957</v>
      </c>
    </row>
    <row r="24" spans="1:30" ht="25.5">
      <c r="A24" s="7"/>
      <c r="B24" s="36" t="s">
        <v>25</v>
      </c>
      <c r="C24" s="113">
        <v>1676443</v>
      </c>
      <c r="D24" s="113">
        <v>1795432.01</v>
      </c>
      <c r="E24" s="99">
        <f t="shared" si="0"/>
        <v>107.09770687103588</v>
      </c>
      <c r="F24" s="44">
        <v>1782921</v>
      </c>
      <c r="G24" s="44">
        <v>1259420.09</v>
      </c>
      <c r="H24" s="38">
        <f t="shared" si="1"/>
        <v>70.63801985617984</v>
      </c>
      <c r="I24" s="68">
        <v>845700</v>
      </c>
      <c r="J24" s="68">
        <v>677546.15</v>
      </c>
      <c r="K24" s="38">
        <f t="shared" si="2"/>
        <v>80.11660754404636</v>
      </c>
      <c r="L24" s="75"/>
      <c r="M24" s="46"/>
      <c r="N24" s="48"/>
      <c r="O24" s="49"/>
      <c r="P24" s="49"/>
      <c r="Q24" s="38"/>
      <c r="R24" s="41"/>
      <c r="S24" s="41"/>
      <c r="T24" s="38"/>
      <c r="U24" s="40">
        <v>274271</v>
      </c>
      <c r="V24" s="40">
        <v>221647.6</v>
      </c>
      <c r="W24" s="38">
        <f t="shared" si="5"/>
        <v>80.81335613316756</v>
      </c>
      <c r="X24" s="40">
        <v>428430</v>
      </c>
      <c r="Y24" s="40">
        <v>326706.84</v>
      </c>
      <c r="Z24" s="42">
        <f t="shared" si="6"/>
        <v>76.25676073104125</v>
      </c>
      <c r="AD24" s="76"/>
    </row>
    <row r="25" spans="1:26" ht="26.25" thickBot="1">
      <c r="A25" s="50"/>
      <c r="B25" s="51" t="s">
        <v>26</v>
      </c>
      <c r="C25" s="113">
        <v>16689036</v>
      </c>
      <c r="D25" s="113">
        <v>16340213.2</v>
      </c>
      <c r="E25" s="100">
        <f t="shared" si="0"/>
        <v>97.90986849090623</v>
      </c>
      <c r="F25" s="44">
        <v>22041251</v>
      </c>
      <c r="G25" s="44">
        <v>17594308.179999996</v>
      </c>
      <c r="H25" s="53">
        <f t="shared" si="1"/>
        <v>79.82445361200232</v>
      </c>
      <c r="I25" s="68">
        <v>3313020</v>
      </c>
      <c r="J25" s="68">
        <v>2395024.49</v>
      </c>
      <c r="K25" s="53">
        <f t="shared" si="2"/>
        <v>72.29127774658771</v>
      </c>
      <c r="L25" s="77"/>
      <c r="M25" s="56"/>
      <c r="N25" s="57"/>
      <c r="O25" s="58">
        <v>4459715</v>
      </c>
      <c r="P25" s="58">
        <v>3580283.41</v>
      </c>
      <c r="Q25" s="53">
        <f>P25/O25*100</f>
        <v>80.28054281495567</v>
      </c>
      <c r="R25" s="59"/>
      <c r="S25" s="59"/>
      <c r="T25" s="53"/>
      <c r="U25" s="58">
        <v>13217582</v>
      </c>
      <c r="V25" s="58">
        <v>10821878.42</v>
      </c>
      <c r="W25" s="53">
        <f t="shared" si="5"/>
        <v>81.87487257502923</v>
      </c>
      <c r="X25" s="58">
        <v>377301</v>
      </c>
      <c r="Y25" s="58">
        <v>264445.46</v>
      </c>
      <c r="Z25" s="60">
        <f t="shared" si="6"/>
        <v>70.08872491724115</v>
      </c>
    </row>
    <row r="26" spans="1:26" ht="37.5" customHeight="1" thickBot="1">
      <c r="A26" s="7"/>
      <c r="B26" s="62" t="s">
        <v>27</v>
      </c>
      <c r="C26" s="107">
        <f>SUM(C19:C25)</f>
        <v>29818619</v>
      </c>
      <c r="D26" s="109">
        <f>SUM(D19:D25)</f>
        <v>30887063.990000002</v>
      </c>
      <c r="E26" s="101">
        <f t="shared" si="0"/>
        <v>103.5831471269679</v>
      </c>
      <c r="F26" s="63">
        <f>SUM(F19:F25)</f>
        <v>35710830</v>
      </c>
      <c r="G26" s="64">
        <f>SUM(G19:G25)</f>
        <v>28499595.939999998</v>
      </c>
      <c r="H26" s="65">
        <f t="shared" si="1"/>
        <v>79.80659071771784</v>
      </c>
      <c r="I26" s="64">
        <f>SUM(I19:I25)</f>
        <v>8602571</v>
      </c>
      <c r="J26" s="64">
        <f>SUM(J19:J25)</f>
        <v>6879292.94</v>
      </c>
      <c r="K26" s="65">
        <f t="shared" si="2"/>
        <v>79.96787169789124</v>
      </c>
      <c r="L26" s="67">
        <f>SUM(L19:L25)</f>
        <v>0</v>
      </c>
      <c r="M26" s="67">
        <f>SUM(M19:M25)</f>
        <v>0</v>
      </c>
      <c r="N26" s="66">
        <f>SUM(N19:N25)</f>
        <v>0</v>
      </c>
      <c r="O26" s="64">
        <f>SUM(O19:O25)</f>
        <v>6781376</v>
      </c>
      <c r="P26" s="64">
        <f>SUM(P19:P25)</f>
        <v>5620943.65</v>
      </c>
      <c r="Q26" s="65">
        <f>P26/O26*100</f>
        <v>82.88795150128824</v>
      </c>
      <c r="R26" s="67"/>
      <c r="S26" s="67"/>
      <c r="T26" s="65"/>
      <c r="U26" s="64">
        <f>SUM(U19:U25)</f>
        <v>15710277</v>
      </c>
      <c r="V26" s="64">
        <f>SUM(V19:V25)</f>
        <v>12859224.33</v>
      </c>
      <c r="W26" s="65">
        <f t="shared" si="5"/>
        <v>81.85230807833624</v>
      </c>
      <c r="X26" s="64">
        <f>SUM(X19:X25)</f>
        <v>2889787</v>
      </c>
      <c r="Y26" s="64">
        <f>SUM(Y19:Y25)</f>
        <v>2159977.95</v>
      </c>
      <c r="Z26" s="27">
        <f t="shared" si="6"/>
        <v>74.7452303578084</v>
      </c>
    </row>
    <row r="27" spans="1:26" ht="22.5" customHeight="1" thickBot="1">
      <c r="A27" s="7"/>
      <c r="B27" s="78" t="s">
        <v>28</v>
      </c>
      <c r="C27" s="107">
        <f>C10+C18+C26</f>
        <v>149828102</v>
      </c>
      <c r="D27" s="109">
        <f>D10+D18+D26</f>
        <v>153527020.68</v>
      </c>
      <c r="E27" s="97">
        <f t="shared" si="0"/>
        <v>102.46877496986512</v>
      </c>
      <c r="F27" s="63">
        <f>F10+F18+F26</f>
        <v>146178377</v>
      </c>
      <c r="G27" s="64">
        <f>G10+G18+G26</f>
        <v>113698542.97999999</v>
      </c>
      <c r="H27" s="79">
        <f t="shared" si="1"/>
        <v>77.78068501882464</v>
      </c>
      <c r="I27" s="64">
        <f>I10+I18+I26</f>
        <v>29589965</v>
      </c>
      <c r="J27" s="64">
        <f>J10+J18+J26</f>
        <v>22230364.77</v>
      </c>
      <c r="K27" s="79">
        <f t="shared" si="2"/>
        <v>75.12805361547403</v>
      </c>
      <c r="L27" s="64">
        <f>L10+L18+L26</f>
        <v>708210</v>
      </c>
      <c r="M27" s="64">
        <f>M10+M18+M26</f>
        <v>581639.59</v>
      </c>
      <c r="N27" s="80">
        <f>N10+N18+N26</f>
        <v>82.1281244263707</v>
      </c>
      <c r="O27" s="64">
        <f>O10+O18+O26</f>
        <v>43861955</v>
      </c>
      <c r="P27" s="64">
        <f>P10+P18+P26</f>
        <v>34724635.050000004</v>
      </c>
      <c r="Q27" s="79">
        <f>P27/O27*100</f>
        <v>79.16800573526649</v>
      </c>
      <c r="R27" s="64"/>
      <c r="S27" s="64"/>
      <c r="T27" s="81"/>
      <c r="U27" s="64">
        <f>U10+U18+U26</f>
        <v>54734112</v>
      </c>
      <c r="V27" s="64">
        <f>V10+V18+V26</f>
        <v>45117068.63</v>
      </c>
      <c r="W27" s="79">
        <f t="shared" si="5"/>
        <v>82.42952517435562</v>
      </c>
      <c r="X27" s="64">
        <f>X10+X18+X26</f>
        <v>8530514</v>
      </c>
      <c r="Y27" s="64">
        <f>Y10+Y18+Y26</f>
        <v>5908644.26</v>
      </c>
      <c r="Z27" s="82">
        <f t="shared" si="6"/>
        <v>69.26480936553178</v>
      </c>
    </row>
    <row r="28" spans="1:26" ht="28.5" customHeight="1" thickBot="1">
      <c r="A28" s="83"/>
      <c r="B28" s="84" t="s">
        <v>29</v>
      </c>
      <c r="C28" s="140">
        <v>586862318</v>
      </c>
      <c r="D28" s="141">
        <v>537213336.19</v>
      </c>
      <c r="E28" s="102">
        <f t="shared" si="0"/>
        <v>91.53992677887355</v>
      </c>
      <c r="F28" s="85">
        <v>578907145</v>
      </c>
      <c r="G28" s="86">
        <v>483022964.2900001</v>
      </c>
      <c r="H28" s="79">
        <f t="shared" si="1"/>
        <v>83.43703622625009</v>
      </c>
      <c r="I28" s="87">
        <v>3331863</v>
      </c>
      <c r="J28" s="87">
        <v>2607655.48</v>
      </c>
      <c r="K28" s="79">
        <f t="shared" si="2"/>
        <v>78.26418673276783</v>
      </c>
      <c r="L28" s="88"/>
      <c r="M28" s="89"/>
      <c r="N28" s="90"/>
      <c r="O28" s="88">
        <v>156741530</v>
      </c>
      <c r="P28" s="89">
        <v>121491368.53999999</v>
      </c>
      <c r="Q28" s="79">
        <f>P28/O28*100</f>
        <v>77.5106435033523</v>
      </c>
      <c r="R28" s="88">
        <v>81702611</v>
      </c>
      <c r="S28" s="89">
        <v>66775586.37</v>
      </c>
      <c r="T28" s="79">
        <f>S28/R28*100</f>
        <v>81.73005189515914</v>
      </c>
      <c r="U28" s="88"/>
      <c r="V28" s="89"/>
      <c r="W28" s="79"/>
      <c r="X28" s="88">
        <v>15711745</v>
      </c>
      <c r="Y28" s="89">
        <v>12707615.410000002</v>
      </c>
      <c r="Z28" s="82">
        <f t="shared" si="6"/>
        <v>80.87972029841372</v>
      </c>
    </row>
    <row r="29" spans="1:26" ht="24.75" customHeight="1" thickBot="1">
      <c r="A29" s="50"/>
      <c r="B29" s="91" t="s">
        <v>30</v>
      </c>
      <c r="C29" s="110">
        <f>C27+C28</f>
        <v>736690420</v>
      </c>
      <c r="D29" s="111">
        <f>D27+D28</f>
        <v>690740356.8700001</v>
      </c>
      <c r="E29" s="97">
        <f t="shared" si="0"/>
        <v>93.76263598894093</v>
      </c>
      <c r="F29" s="92">
        <f>F27+F28</f>
        <v>725085522</v>
      </c>
      <c r="G29" s="93">
        <f>G27+G28</f>
        <v>596721507.2700001</v>
      </c>
      <c r="H29" s="65">
        <f t="shared" si="1"/>
        <v>82.29670696279605</v>
      </c>
      <c r="I29" s="92">
        <f>I27+I28</f>
        <v>32921828</v>
      </c>
      <c r="J29" s="92">
        <f>J27+J28</f>
        <v>24838020.25</v>
      </c>
      <c r="K29" s="65">
        <f t="shared" si="2"/>
        <v>75.44544686279268</v>
      </c>
      <c r="L29" s="93">
        <f>L27+L28</f>
        <v>708210</v>
      </c>
      <c r="M29" s="93">
        <f>M27+M28</f>
        <v>581639.59</v>
      </c>
      <c r="N29" s="19">
        <f>N27+N28</f>
        <v>82.1281244263707</v>
      </c>
      <c r="O29" s="93">
        <f>O27+O28</f>
        <v>200603485</v>
      </c>
      <c r="P29" s="93">
        <f>P27+P28</f>
        <v>156216003.59</v>
      </c>
      <c r="Q29" s="65">
        <f>P29/O29*100</f>
        <v>77.87302578018523</v>
      </c>
      <c r="R29" s="93">
        <f>R27+R28</f>
        <v>81702611</v>
      </c>
      <c r="S29" s="93">
        <f>S27+S28</f>
        <v>66775586.37</v>
      </c>
      <c r="T29" s="65">
        <f>S29/R29*100</f>
        <v>81.73005189515914</v>
      </c>
      <c r="U29" s="93">
        <f>U27+U28</f>
        <v>54734112</v>
      </c>
      <c r="V29" s="93">
        <f>V27+V28</f>
        <v>45117068.63</v>
      </c>
      <c r="W29" s="65">
        <f>V29/U29*100</f>
        <v>82.42952517435562</v>
      </c>
      <c r="X29" s="93">
        <f>X27+X28</f>
        <v>24242259</v>
      </c>
      <c r="Y29" s="93">
        <f>Y27+Y28</f>
        <v>18616259.67</v>
      </c>
      <c r="Z29" s="27">
        <f t="shared" si="6"/>
        <v>76.79259457627279</v>
      </c>
    </row>
    <row r="30" spans="9:25" ht="12.75">
      <c r="I30" s="94"/>
      <c r="J30" s="95"/>
      <c r="K30" s="94"/>
      <c r="L30" s="94"/>
      <c r="M30" s="94"/>
      <c r="N30" s="94"/>
      <c r="O30" s="94"/>
      <c r="P30" s="95"/>
      <c r="Q30" s="94"/>
      <c r="R30" s="94"/>
      <c r="S30" s="95"/>
      <c r="T30" s="94"/>
      <c r="U30" s="94"/>
      <c r="V30" s="94"/>
      <c r="W30" s="94"/>
      <c r="X30" s="94"/>
      <c r="Y30" s="95"/>
    </row>
    <row r="32" spans="6:7" ht="12.75">
      <c r="F32" s="95"/>
      <c r="G32" s="95"/>
    </row>
    <row r="33" ht="12.75">
      <c r="F33" s="95"/>
    </row>
  </sheetData>
  <sheetProtection/>
  <mergeCells count="11"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iasadmin</cp:lastModifiedBy>
  <cp:lastPrinted>2017-11-06T09:42:55Z</cp:lastPrinted>
  <dcterms:created xsi:type="dcterms:W3CDTF">1996-10-08T23:32:33Z</dcterms:created>
  <dcterms:modified xsi:type="dcterms:W3CDTF">2017-11-06T09:43:49Z</dcterms:modified>
  <cp:category/>
  <cp:version/>
  <cp:contentType/>
  <cp:contentStatus/>
</cp:coreProperties>
</file>