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щопонеділка (2)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<sst xmlns="http://schemas.openxmlformats.org/spreadsheetml/2006/main" count="55" uniqueCount="36">
  <si>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03.05.2017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</si>
  <si>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</si>
  <si>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</si>
  <si>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</si>
  <si>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</si>
  <si>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</si>
  <si>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</si>
  <si>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</si>
  <si>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</si>
  <si>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</si>
  <si>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</si>
  <si>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січень-квітень</t>
  </si>
  <si>
    <t>виконання по доходах за січень-квітень</t>
  </si>
  <si>
    <t>%</t>
  </si>
  <si>
    <t>затерджено з урахуванням змін на 
січень-квітень</t>
  </si>
  <si>
    <t>касові видатки  за січень-квітень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</si>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</sst>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174" fontId="8" fillId="0" borderId="27" xfId="338" applyNumberFormat="1" applyFont="1" applyBorder="1" applyAlignment="1">
      <alignment vertical="center" wrapText="1"/>
      <protection/>
    </xf>
    <xf numFmtId="172" fontId="6" fillId="0" borderId="21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6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8" fillId="0" borderId="17" xfId="335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174" fontId="4" fillId="0" borderId="36" xfId="338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4" fontId="4" fillId="0" borderId="36" xfId="336" applyNumberFormat="1" applyFont="1" applyBorder="1" applyAlignment="1">
      <alignment vertical="center" wrapText="1"/>
      <protection/>
    </xf>
    <xf numFmtId="1" fontId="4" fillId="0" borderId="36" xfId="335" applyNumberFormat="1" applyFont="1" applyFill="1" applyBorder="1" applyAlignment="1">
      <alignment vertical="center" wrapText="1"/>
      <protection/>
    </xf>
    <xf numFmtId="174" fontId="0" fillId="0" borderId="36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5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7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 wrapText="1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>
      <alignment vertical="center"/>
    </xf>
    <xf numFmtId="174" fontId="4" fillId="0" borderId="45" xfId="336" applyNumberFormat="1" applyFont="1" applyBorder="1" applyAlignment="1">
      <alignment vertical="center" wrapText="1"/>
      <protection/>
    </xf>
    <xf numFmtId="1" fontId="0" fillId="0" borderId="44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1" fontId="4" fillId="0" borderId="44" xfId="335" applyNumberFormat="1" applyFont="1" applyFill="1" applyBorder="1" applyAlignment="1">
      <alignment vertical="center" wrapText="1"/>
      <protection/>
    </xf>
    <xf numFmtId="174" fontId="0" fillId="0" borderId="44" xfId="0" applyNumberFormat="1" applyFont="1" applyFill="1" applyBorder="1" applyAlignment="1">
      <alignment vertical="center" wrapText="1"/>
    </xf>
    <xf numFmtId="172" fontId="6" fillId="0" borderId="46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6" fillId="0" borderId="48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4" fontId="4" fillId="0" borderId="24" xfId="333" applyNumberFormat="1" applyFont="1" applyBorder="1" applyAlignment="1">
      <alignment vertical="center" wrapText="1"/>
      <protection/>
    </xf>
    <xf numFmtId="172" fontId="6" fillId="0" borderId="49" xfId="0" applyNumberFormat="1" applyFont="1" applyFill="1" applyBorder="1" applyAlignment="1">
      <alignment vertical="center"/>
    </xf>
    <xf numFmtId="174" fontId="4" fillId="0" borderId="24" xfId="336" applyNumberFormat="1" applyFont="1" applyBorder="1" applyAlignment="1">
      <alignment vertical="center" wrapText="1"/>
      <protection/>
    </xf>
    <xf numFmtId="14" fontId="0" fillId="0" borderId="36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1" fontId="0" fillId="0" borderId="36" xfId="0" applyNumberFormat="1" applyFont="1" applyFill="1" applyBorder="1" applyAlignment="1">
      <alignment vertical="center"/>
    </xf>
    <xf numFmtId="174" fontId="0" fillId="0" borderId="36" xfId="0" applyNumberFormat="1" applyFont="1" applyFill="1" applyBorder="1" applyAlignment="1">
      <alignment vertical="center" wrapText="1"/>
    </xf>
    <xf numFmtId="1" fontId="0" fillId="0" borderId="36" xfId="0" applyNumberFormat="1" applyFont="1" applyFill="1" applyBorder="1" applyAlignment="1">
      <alignment vertical="center" wrapText="1"/>
    </xf>
    <xf numFmtId="172" fontId="6" fillId="0" borderId="39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0" xfId="0" applyNumberFormat="1" applyFont="1" applyFill="1" applyBorder="1" applyAlignment="1">
      <alignment vertical="center"/>
    </xf>
    <xf numFmtId="14" fontId="0" fillId="0" borderId="44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4" fillId="0" borderId="24" xfId="334" applyBorder="1">
      <alignment/>
      <protection/>
    </xf>
    <xf numFmtId="172" fontId="6" fillId="0" borderId="20" xfId="0" applyNumberFormat="1" applyFont="1" applyFill="1" applyBorder="1" applyAlignment="1">
      <alignment vertical="center"/>
    </xf>
    <xf numFmtId="174" fontId="8" fillId="0" borderId="44" xfId="338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4" xfId="336" applyNumberFormat="1" applyFont="1" applyBorder="1" applyAlignment="1">
      <alignment vertical="center" wrapText="1"/>
      <protection/>
    </xf>
    <xf numFmtId="174" fontId="6" fillId="0" borderId="52" xfId="0" applyNumberFormat="1" applyFont="1" applyFill="1" applyBorder="1" applyAlignment="1">
      <alignment vertical="center"/>
    </xf>
    <xf numFmtId="1" fontId="8" fillId="0" borderId="52" xfId="335" applyNumberFormat="1" applyFont="1" applyFill="1" applyBorder="1" applyAlignment="1">
      <alignment vertical="center" wrapText="1"/>
      <protection/>
    </xf>
    <xf numFmtId="172" fontId="6" fillId="0" borderId="52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Border="1" applyAlignment="1">
      <alignment vertical="center"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доходи 24.04 2017" xfId="334"/>
    <cellStyle name="Обычный_жовтень касові" xfId="335"/>
    <cellStyle name="Обычный_Книга1" xfId="336"/>
    <cellStyle name="Обычный_КФК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7"/>
  <sheetViews>
    <sheetView tabSelected="1" workbookViewId="0" topLeftCell="A1">
      <pane xSplit="2" ySplit="9" topLeftCell="E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4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42858</v>
      </c>
      <c r="C2" s="4"/>
      <c r="D2" s="4"/>
    </row>
    <row r="5" spans="2:26" ht="18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 thickBo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1" t="s">
        <v>15</v>
      </c>
      <c r="H9" s="34" t="s">
        <v>13</v>
      </c>
      <c r="I9" s="33" t="s">
        <v>14</v>
      </c>
      <c r="J9" s="31" t="s">
        <v>15</v>
      </c>
      <c r="K9" s="35" t="s">
        <v>13</v>
      </c>
      <c r="L9" s="33" t="s">
        <v>14</v>
      </c>
      <c r="M9" s="31" t="s">
        <v>15</v>
      </c>
      <c r="N9" s="35" t="s">
        <v>13</v>
      </c>
      <c r="O9" s="33" t="s">
        <v>14</v>
      </c>
      <c r="P9" s="31" t="s">
        <v>15</v>
      </c>
      <c r="Q9" s="35" t="s">
        <v>13</v>
      </c>
      <c r="R9" s="33" t="s">
        <v>14</v>
      </c>
      <c r="S9" s="31" t="s">
        <v>15</v>
      </c>
      <c r="T9" s="35" t="s">
        <v>13</v>
      </c>
      <c r="U9" s="33" t="s">
        <v>14</v>
      </c>
      <c r="V9" s="31" t="s">
        <v>15</v>
      </c>
      <c r="W9" s="35" t="s">
        <v>13</v>
      </c>
      <c r="X9" s="33" t="s">
        <v>14</v>
      </c>
      <c r="Y9" s="31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13144136</v>
      </c>
      <c r="D10" s="39">
        <v>16237055.56</v>
      </c>
      <c r="E10" s="40">
        <f aca="true" t="shared" si="0" ref="E10:E29">D10/C10*100</f>
        <v>123.53079396013553</v>
      </c>
      <c r="F10" s="39">
        <v>15048536</v>
      </c>
      <c r="G10" s="39">
        <v>9888673.3</v>
      </c>
      <c r="H10" s="41">
        <f aca="true" t="shared" si="1" ref="H10:H29">G10/F10*100</f>
        <v>65.7118626024485</v>
      </c>
      <c r="I10" s="42">
        <v>2550734</v>
      </c>
      <c r="J10" s="42">
        <v>1189987.75</v>
      </c>
      <c r="K10" s="43">
        <f aca="true" t="shared" si="2" ref="K10:K29">J10/I10*100</f>
        <v>46.65275759840109</v>
      </c>
      <c r="L10" s="44"/>
      <c r="M10" s="45"/>
      <c r="N10" s="46"/>
      <c r="O10" s="47">
        <v>5712268</v>
      </c>
      <c r="P10" s="47">
        <v>4385638.76</v>
      </c>
      <c r="Q10" s="48">
        <f aca="true" t="shared" si="3" ref="Q10:Q15">P10/O10*100</f>
        <v>76.775787830683</v>
      </c>
      <c r="R10" s="49"/>
      <c r="S10" s="49"/>
      <c r="T10" s="43"/>
      <c r="U10" s="47">
        <v>6054234</v>
      </c>
      <c r="V10" s="47">
        <v>4040451.97</v>
      </c>
      <c r="W10" s="43">
        <f aca="true" t="shared" si="4" ref="W10:W18">V10/U10*100</f>
        <v>66.73762477631358</v>
      </c>
      <c r="X10" s="47"/>
      <c r="Y10" s="47"/>
      <c r="Z10" s="50"/>
    </row>
    <row r="11" spans="1:26" ht="39.75" customHeight="1">
      <c r="A11" s="18"/>
      <c r="B11" s="51" t="s">
        <v>17</v>
      </c>
      <c r="C11" s="52">
        <v>2558221</v>
      </c>
      <c r="D11" s="52">
        <v>2950327.32</v>
      </c>
      <c r="E11" s="53">
        <f t="shared" si="0"/>
        <v>115.32730440411521</v>
      </c>
      <c r="F11" s="52">
        <v>2597478</v>
      </c>
      <c r="G11" s="52">
        <v>2013869.48</v>
      </c>
      <c r="H11" s="54">
        <f t="shared" si="1"/>
        <v>77.53172423404548</v>
      </c>
      <c r="I11" s="55">
        <v>523410</v>
      </c>
      <c r="J11" s="55">
        <v>425216.96</v>
      </c>
      <c r="K11" s="54">
        <f t="shared" si="2"/>
        <v>81.23974704342676</v>
      </c>
      <c r="L11" s="56"/>
      <c r="M11" s="56"/>
      <c r="N11" s="54"/>
      <c r="O11" s="56">
        <v>872482</v>
      </c>
      <c r="P11" s="56">
        <v>767816.21</v>
      </c>
      <c r="Q11" s="54">
        <f t="shared" si="3"/>
        <v>88.00367342821971</v>
      </c>
      <c r="R11" s="57"/>
      <c r="S11" s="57"/>
      <c r="T11" s="54"/>
      <c r="U11" s="56">
        <v>823282</v>
      </c>
      <c r="V11" s="56">
        <v>508064.75</v>
      </c>
      <c r="W11" s="54">
        <f t="shared" si="4"/>
        <v>61.71211686882502</v>
      </c>
      <c r="X11" s="56">
        <v>311315</v>
      </c>
      <c r="Y11" s="56">
        <v>272240.02</v>
      </c>
      <c r="Z11" s="58">
        <f>Y11/X11*100</f>
        <v>87.44841077365369</v>
      </c>
    </row>
    <row r="12" spans="1:26" ht="25.5">
      <c r="A12" s="18"/>
      <c r="B12" s="59" t="s">
        <v>18</v>
      </c>
      <c r="C12" s="52">
        <v>2684347</v>
      </c>
      <c r="D12" s="52">
        <v>3085262.27</v>
      </c>
      <c r="E12" s="60">
        <f t="shared" si="0"/>
        <v>114.93529972093772</v>
      </c>
      <c r="F12" s="52">
        <v>2767622</v>
      </c>
      <c r="G12" s="52">
        <v>1517398.56</v>
      </c>
      <c r="H12" s="61">
        <f t="shared" si="1"/>
        <v>54.82679932447423</v>
      </c>
      <c r="I12" s="55">
        <v>733699</v>
      </c>
      <c r="J12" s="55">
        <v>527929.83</v>
      </c>
      <c r="K12" s="61">
        <f t="shared" si="2"/>
        <v>71.9545522073766</v>
      </c>
      <c r="L12" s="62"/>
      <c r="M12" s="62"/>
      <c r="N12" s="61"/>
      <c r="O12" s="63">
        <v>663320</v>
      </c>
      <c r="P12" s="63">
        <v>581833.16</v>
      </c>
      <c r="Q12" s="61">
        <f t="shared" si="3"/>
        <v>87.71530483024786</v>
      </c>
      <c r="R12" s="64"/>
      <c r="S12" s="64"/>
      <c r="T12" s="61"/>
      <c r="U12" s="63">
        <v>836500</v>
      </c>
      <c r="V12" s="63">
        <v>122969.46</v>
      </c>
      <c r="W12" s="61">
        <f t="shared" si="4"/>
        <v>14.70047340107591</v>
      </c>
      <c r="X12" s="63">
        <v>269953</v>
      </c>
      <c r="Y12" s="63">
        <v>235431.03</v>
      </c>
      <c r="Z12" s="65">
        <f>Y12/X12*100</f>
        <v>87.21185910139914</v>
      </c>
    </row>
    <row r="13" spans="1:26" ht="25.5">
      <c r="A13" s="18"/>
      <c r="B13" s="59" t="s">
        <v>19</v>
      </c>
      <c r="C13" s="52">
        <v>4817830</v>
      </c>
      <c r="D13" s="52">
        <v>5319197.68</v>
      </c>
      <c r="E13" s="60">
        <f t="shared" si="0"/>
        <v>110.40650417304055</v>
      </c>
      <c r="F13" s="52">
        <v>5070641</v>
      </c>
      <c r="G13" s="52">
        <v>4585524.57</v>
      </c>
      <c r="H13" s="61">
        <f t="shared" si="1"/>
        <v>90.43283817568627</v>
      </c>
      <c r="I13" s="55">
        <v>976680</v>
      </c>
      <c r="J13" s="55">
        <v>952603.18</v>
      </c>
      <c r="K13" s="61">
        <f t="shared" si="2"/>
        <v>97.53483024122538</v>
      </c>
      <c r="L13" s="66"/>
      <c r="M13" s="66"/>
      <c r="N13" s="61"/>
      <c r="O13" s="63">
        <v>1203708</v>
      </c>
      <c r="P13" s="63">
        <v>1139141.45</v>
      </c>
      <c r="Q13" s="61">
        <f t="shared" si="3"/>
        <v>94.63602883755861</v>
      </c>
      <c r="R13" s="64"/>
      <c r="S13" s="64"/>
      <c r="T13" s="61"/>
      <c r="U13" s="63">
        <v>2677997</v>
      </c>
      <c r="V13" s="63">
        <v>2293435.51</v>
      </c>
      <c r="W13" s="61">
        <f t="shared" si="4"/>
        <v>85.63995814782466</v>
      </c>
      <c r="X13" s="63"/>
      <c r="Y13" s="63"/>
      <c r="Z13" s="65"/>
    </row>
    <row r="14" spans="1:26" ht="25.5">
      <c r="A14" s="18"/>
      <c r="B14" s="59" t="s">
        <v>20</v>
      </c>
      <c r="C14" s="52">
        <v>3488450</v>
      </c>
      <c r="D14" s="52">
        <v>4528334.28</v>
      </c>
      <c r="E14" s="60">
        <f t="shared" si="0"/>
        <v>129.80935028451032</v>
      </c>
      <c r="F14" s="52">
        <v>3777966</v>
      </c>
      <c r="G14" s="52">
        <v>2636562.99</v>
      </c>
      <c r="H14" s="61">
        <f t="shared" si="1"/>
        <v>69.7878961854077</v>
      </c>
      <c r="I14" s="55">
        <v>625347</v>
      </c>
      <c r="J14" s="55">
        <v>525669.33</v>
      </c>
      <c r="K14" s="61">
        <f t="shared" si="2"/>
        <v>84.06042245345382</v>
      </c>
      <c r="L14" s="63">
        <v>294025</v>
      </c>
      <c r="M14" s="63">
        <v>218896.01</v>
      </c>
      <c r="N14" s="61">
        <f>M14/L14*100</f>
        <v>74.44809454978318</v>
      </c>
      <c r="O14" s="63">
        <v>1574372</v>
      </c>
      <c r="P14" s="63">
        <v>1327705.42</v>
      </c>
      <c r="Q14" s="61">
        <f t="shared" si="3"/>
        <v>84.33238268973278</v>
      </c>
      <c r="R14" s="64"/>
      <c r="S14" s="64"/>
      <c r="T14" s="61"/>
      <c r="U14" s="63">
        <v>805136</v>
      </c>
      <c r="V14" s="63">
        <v>249506.66</v>
      </c>
      <c r="W14" s="61">
        <f t="shared" si="4"/>
        <v>30.989380676059696</v>
      </c>
      <c r="X14" s="63">
        <v>391278</v>
      </c>
      <c r="Y14" s="63">
        <v>295462.22</v>
      </c>
      <c r="Z14" s="65">
        <f>Y14/X14*100</f>
        <v>75.51209625892588</v>
      </c>
    </row>
    <row r="15" spans="1:26" ht="25.5">
      <c r="A15" s="18"/>
      <c r="B15" s="59" t="s">
        <v>21</v>
      </c>
      <c r="C15" s="52">
        <v>833011</v>
      </c>
      <c r="D15" s="52">
        <v>757614.44</v>
      </c>
      <c r="E15" s="60">
        <f t="shared" si="0"/>
        <v>90.94891183909935</v>
      </c>
      <c r="F15" s="52">
        <v>901728</v>
      </c>
      <c r="G15" s="52">
        <v>553205.27</v>
      </c>
      <c r="H15" s="61">
        <f t="shared" si="1"/>
        <v>61.34946125660954</v>
      </c>
      <c r="I15" s="55">
        <v>182021</v>
      </c>
      <c r="J15" s="55">
        <v>166586.36</v>
      </c>
      <c r="K15" s="61">
        <f t="shared" si="2"/>
        <v>91.5204069860071</v>
      </c>
      <c r="L15" s="67"/>
      <c r="M15" s="68"/>
      <c r="N15" s="69"/>
      <c r="O15" s="63">
        <v>351639</v>
      </c>
      <c r="P15" s="63">
        <v>277757.73</v>
      </c>
      <c r="Q15" s="61">
        <f t="shared" si="3"/>
        <v>78.98945509457141</v>
      </c>
      <c r="R15" s="64"/>
      <c r="S15" s="64"/>
      <c r="T15" s="61"/>
      <c r="U15" s="63">
        <v>23800</v>
      </c>
      <c r="V15" s="63">
        <v>9819.26</v>
      </c>
      <c r="W15" s="61">
        <f t="shared" si="4"/>
        <v>41.257394957983195</v>
      </c>
      <c r="X15" s="63">
        <v>140364</v>
      </c>
      <c r="Y15" s="63">
        <v>99041.92</v>
      </c>
      <c r="Z15" s="65">
        <f>Y15/X15*100</f>
        <v>70.56077056795189</v>
      </c>
    </row>
    <row r="16" spans="1:26" ht="25.5">
      <c r="A16" s="18"/>
      <c r="B16" s="59" t="s">
        <v>22</v>
      </c>
      <c r="C16" s="52">
        <v>1040965</v>
      </c>
      <c r="D16" s="52">
        <v>978278.19</v>
      </c>
      <c r="E16" s="60">
        <f t="shared" si="0"/>
        <v>93.97800982741974</v>
      </c>
      <c r="F16" s="52">
        <v>1403865</v>
      </c>
      <c r="G16" s="52">
        <v>608213.59</v>
      </c>
      <c r="H16" s="61">
        <f t="shared" si="1"/>
        <v>43.3242220583888</v>
      </c>
      <c r="I16" s="55">
        <v>519731</v>
      </c>
      <c r="J16" s="55">
        <v>279218.35</v>
      </c>
      <c r="K16" s="61">
        <f t="shared" si="2"/>
        <v>53.72362818458009</v>
      </c>
      <c r="L16" s="67"/>
      <c r="M16" s="68"/>
      <c r="N16" s="70"/>
      <c r="O16" s="71"/>
      <c r="P16" s="71"/>
      <c r="Q16" s="61"/>
      <c r="R16" s="64"/>
      <c r="S16" s="64"/>
      <c r="T16" s="61"/>
      <c r="U16" s="63">
        <v>540236</v>
      </c>
      <c r="V16" s="63">
        <v>219535.53</v>
      </c>
      <c r="W16" s="61">
        <f t="shared" si="4"/>
        <v>40.636967917724846</v>
      </c>
      <c r="X16" s="63">
        <v>117060</v>
      </c>
      <c r="Y16" s="63">
        <v>87862.63</v>
      </c>
      <c r="Z16" s="65">
        <f>Y16/X16*100</f>
        <v>75.05777379121818</v>
      </c>
    </row>
    <row r="17" spans="1:26" ht="26.25" thickBot="1">
      <c r="A17" s="72"/>
      <c r="B17" s="73" t="s">
        <v>23</v>
      </c>
      <c r="C17" s="52">
        <v>8736567</v>
      </c>
      <c r="D17" s="52">
        <v>10785343.46</v>
      </c>
      <c r="E17" s="74">
        <f t="shared" si="0"/>
        <v>123.45058945922351</v>
      </c>
      <c r="F17" s="52">
        <v>7878606</v>
      </c>
      <c r="G17" s="52">
        <v>4879873.14</v>
      </c>
      <c r="H17" s="75">
        <f t="shared" si="1"/>
        <v>61.93828121370709</v>
      </c>
      <c r="I17" s="76">
        <v>1332605</v>
      </c>
      <c r="J17" s="76">
        <v>837703.61</v>
      </c>
      <c r="K17" s="75">
        <f t="shared" si="2"/>
        <v>62.86210917713802</v>
      </c>
      <c r="L17" s="77"/>
      <c r="M17" s="78"/>
      <c r="N17" s="79"/>
      <c r="O17" s="80">
        <v>2891595</v>
      </c>
      <c r="P17" s="80">
        <v>2078904.19</v>
      </c>
      <c r="Q17" s="75">
        <f>P17/O17*100</f>
        <v>71.8947221170323</v>
      </c>
      <c r="R17" s="81"/>
      <c r="S17" s="81"/>
      <c r="T17" s="75"/>
      <c r="U17" s="80">
        <v>1907232</v>
      </c>
      <c r="V17" s="80">
        <v>1143783.55</v>
      </c>
      <c r="W17" s="75">
        <f t="shared" si="4"/>
        <v>59.9708661557692</v>
      </c>
      <c r="X17" s="80">
        <v>893274</v>
      </c>
      <c r="Y17" s="80">
        <v>598991.6</v>
      </c>
      <c r="Z17" s="82">
        <f>Y17/X17*100</f>
        <v>67.055752210408</v>
      </c>
    </row>
    <row r="18" spans="1:26" ht="26.25" thickBot="1">
      <c r="A18" s="83"/>
      <c r="B18" s="84" t="s">
        <v>24</v>
      </c>
      <c r="C18" s="85">
        <f>SUM(C11:C17)</f>
        <v>24159391</v>
      </c>
      <c r="D18" s="86">
        <f>SUM(D11:D17)</f>
        <v>28404357.64</v>
      </c>
      <c r="E18" s="87">
        <f t="shared" si="0"/>
        <v>117.57066906198091</v>
      </c>
      <c r="F18" s="88">
        <f>SUM(F11:F17)</f>
        <v>24397906</v>
      </c>
      <c r="G18" s="88">
        <f>SUM(G11:G17)</f>
        <v>16794647.6</v>
      </c>
      <c r="H18" s="89">
        <f t="shared" si="1"/>
        <v>68.83643047071335</v>
      </c>
      <c r="I18" s="88">
        <f>SUM(I11:I17)</f>
        <v>4893493</v>
      </c>
      <c r="J18" s="88">
        <f>SUM(J11:J17)</f>
        <v>3714927.62</v>
      </c>
      <c r="K18" s="89">
        <f t="shared" si="2"/>
        <v>75.915662288676</v>
      </c>
      <c r="L18" s="90">
        <f>SUM(L11:L17)</f>
        <v>294025</v>
      </c>
      <c r="M18" s="88">
        <f>SUM(M11:M17)</f>
        <v>218896.01</v>
      </c>
      <c r="N18" s="89">
        <f>M18/L18*100</f>
        <v>74.44809454978318</v>
      </c>
      <c r="O18" s="88">
        <f>SUM(O11:O17)</f>
        <v>7557116</v>
      </c>
      <c r="P18" s="88">
        <f>SUM(P11:P17)</f>
        <v>6173158.16</v>
      </c>
      <c r="Q18" s="89">
        <f>P18/O18*100</f>
        <v>81.68669317766197</v>
      </c>
      <c r="R18" s="91">
        <f>SUM(R11:R17)</f>
        <v>0</v>
      </c>
      <c r="S18" s="91">
        <f>SUM(S11:S17)</f>
        <v>0</v>
      </c>
      <c r="T18" s="89"/>
      <c r="U18" s="88">
        <f>SUM(U11:U17)</f>
        <v>7614183</v>
      </c>
      <c r="V18" s="88">
        <f>SUM(V11:V17)</f>
        <v>4547114.72</v>
      </c>
      <c r="W18" s="89">
        <f t="shared" si="4"/>
        <v>59.719010168260986</v>
      </c>
      <c r="X18" s="88">
        <f>SUM(X11:X17)</f>
        <v>2123244</v>
      </c>
      <c r="Y18" s="88">
        <f>SUM(Y11:Y17)</f>
        <v>1589029.42</v>
      </c>
      <c r="Z18" s="50">
        <f>Y18/X18*100</f>
        <v>74.83969906426205</v>
      </c>
    </row>
    <row r="19" spans="1:26" ht="25.5">
      <c r="A19" s="18"/>
      <c r="B19" s="51" t="s">
        <v>25</v>
      </c>
      <c r="C19" s="92">
        <v>414044</v>
      </c>
      <c r="D19" s="92">
        <v>278797.65</v>
      </c>
      <c r="E19" s="93">
        <f t="shared" si="0"/>
        <v>67.33527113060448</v>
      </c>
      <c r="F19" s="92">
        <v>437440</v>
      </c>
      <c r="G19" s="92">
        <v>227170.55</v>
      </c>
      <c r="H19" s="54">
        <f t="shared" si="1"/>
        <v>51.931819220921724</v>
      </c>
      <c r="I19" s="94">
        <v>237340</v>
      </c>
      <c r="J19" s="94">
        <v>227170.55</v>
      </c>
      <c r="K19" s="54">
        <f t="shared" si="2"/>
        <v>95.71523974045672</v>
      </c>
      <c r="L19" s="95"/>
      <c r="M19" s="96"/>
      <c r="N19" s="97"/>
      <c r="O19" s="98"/>
      <c r="P19" s="98"/>
      <c r="Q19" s="54"/>
      <c r="R19" s="99"/>
      <c r="S19" s="99"/>
      <c r="T19" s="54"/>
      <c r="U19" s="56">
        <v>100</v>
      </c>
      <c r="V19" s="56">
        <v>0</v>
      </c>
      <c r="W19" s="54"/>
      <c r="X19" s="100"/>
      <c r="Y19" s="100"/>
      <c r="Z19" s="58"/>
    </row>
    <row r="20" spans="1:26" ht="25.5">
      <c r="A20" s="18"/>
      <c r="B20" s="59" t="s">
        <v>26</v>
      </c>
      <c r="C20" s="92">
        <v>1961321</v>
      </c>
      <c r="D20" s="92">
        <v>1914734.18</v>
      </c>
      <c r="E20" s="101">
        <f t="shared" si="0"/>
        <v>97.62472231725454</v>
      </c>
      <c r="F20" s="92">
        <v>2099813</v>
      </c>
      <c r="G20" s="92">
        <v>1647983.72</v>
      </c>
      <c r="H20" s="61">
        <f t="shared" si="1"/>
        <v>78.48240390930049</v>
      </c>
      <c r="I20" s="94">
        <v>335911</v>
      </c>
      <c r="J20" s="94">
        <v>280476.71</v>
      </c>
      <c r="K20" s="61">
        <f t="shared" si="2"/>
        <v>83.49732816132845</v>
      </c>
      <c r="L20" s="102"/>
      <c r="M20" s="68"/>
      <c r="N20" s="70"/>
      <c r="O20" s="63">
        <v>916573</v>
      </c>
      <c r="P20" s="63">
        <v>860326.2</v>
      </c>
      <c r="Q20" s="61">
        <f>P20/O20*100</f>
        <v>93.86335840134937</v>
      </c>
      <c r="R20" s="64"/>
      <c r="S20" s="64"/>
      <c r="T20" s="61"/>
      <c r="U20" s="63">
        <v>303999</v>
      </c>
      <c r="V20" s="63">
        <v>254394</v>
      </c>
      <c r="W20" s="61">
        <f aca="true" t="shared" si="5" ref="W20:W27">V20/U20*100</f>
        <v>83.68251211352668</v>
      </c>
      <c r="X20" s="63">
        <v>335522</v>
      </c>
      <c r="Y20" s="63">
        <v>248776.82</v>
      </c>
      <c r="Z20" s="65">
        <f aca="true" t="shared" si="6" ref="Z20:Z29">Y20/X20*100</f>
        <v>74.14620203742228</v>
      </c>
    </row>
    <row r="21" spans="1:26" ht="25.5">
      <c r="A21" s="18"/>
      <c r="B21" s="59" t="s">
        <v>27</v>
      </c>
      <c r="C21" s="92">
        <v>371708</v>
      </c>
      <c r="D21" s="92">
        <v>370967.69</v>
      </c>
      <c r="E21" s="101">
        <f t="shared" si="0"/>
        <v>99.80083560213932</v>
      </c>
      <c r="F21" s="92">
        <v>385053</v>
      </c>
      <c r="G21" s="92">
        <v>314617.66</v>
      </c>
      <c r="H21" s="61">
        <f t="shared" si="1"/>
        <v>81.70762466465654</v>
      </c>
      <c r="I21" s="94">
        <v>125845</v>
      </c>
      <c r="J21" s="94">
        <v>117848.04</v>
      </c>
      <c r="K21" s="61">
        <f t="shared" si="2"/>
        <v>93.6453891692161</v>
      </c>
      <c r="L21" s="102"/>
      <c r="M21" s="68"/>
      <c r="N21" s="70"/>
      <c r="O21" s="71"/>
      <c r="P21" s="71"/>
      <c r="Q21" s="61"/>
      <c r="R21" s="64"/>
      <c r="S21" s="64"/>
      <c r="T21" s="61"/>
      <c r="U21" s="63">
        <v>6100</v>
      </c>
      <c r="V21" s="63">
        <v>4467.11</v>
      </c>
      <c r="W21" s="61">
        <f t="shared" si="5"/>
        <v>73.23131147540984</v>
      </c>
      <c r="X21" s="63">
        <v>253108</v>
      </c>
      <c r="Y21" s="63">
        <v>192302.51</v>
      </c>
      <c r="Z21" s="65">
        <f t="shared" si="6"/>
        <v>75.9764645921899</v>
      </c>
    </row>
    <row r="22" spans="1:26" ht="25.5">
      <c r="A22" s="18"/>
      <c r="B22" s="59" t="s">
        <v>28</v>
      </c>
      <c r="C22" s="92">
        <v>446830</v>
      </c>
      <c r="D22" s="92">
        <v>663738.69</v>
      </c>
      <c r="E22" s="101">
        <f t="shared" si="0"/>
        <v>148.54389588881676</v>
      </c>
      <c r="F22" s="92">
        <v>580601</v>
      </c>
      <c r="G22" s="92">
        <v>359559.4</v>
      </c>
      <c r="H22" s="61">
        <f t="shared" si="1"/>
        <v>61.928828920377335</v>
      </c>
      <c r="I22" s="94">
        <v>306826</v>
      </c>
      <c r="J22" s="94">
        <v>193680.24</v>
      </c>
      <c r="K22" s="61">
        <f t="shared" si="2"/>
        <v>63.12380306753664</v>
      </c>
      <c r="L22" s="102"/>
      <c r="M22" s="68"/>
      <c r="N22" s="70"/>
      <c r="O22" s="63"/>
      <c r="P22" s="63"/>
      <c r="Q22" s="61"/>
      <c r="R22" s="64"/>
      <c r="S22" s="64"/>
      <c r="T22" s="61"/>
      <c r="U22" s="63">
        <v>111972</v>
      </c>
      <c r="V22" s="63">
        <v>63580.7</v>
      </c>
      <c r="W22" s="61">
        <f t="shared" si="5"/>
        <v>56.782677812310226</v>
      </c>
      <c r="X22" s="63">
        <v>133283</v>
      </c>
      <c r="Y22" s="63">
        <v>94465.32</v>
      </c>
      <c r="Z22" s="65">
        <f t="shared" si="6"/>
        <v>70.87574559396172</v>
      </c>
    </row>
    <row r="23" spans="1:26" ht="27.75" customHeight="1">
      <c r="A23" s="18"/>
      <c r="B23" s="59" t="s">
        <v>29</v>
      </c>
      <c r="C23" s="92">
        <v>873969</v>
      </c>
      <c r="D23" s="92">
        <v>982320.06</v>
      </c>
      <c r="E23" s="101">
        <f t="shared" si="0"/>
        <v>112.397586184407</v>
      </c>
      <c r="F23" s="92">
        <v>1116863</v>
      </c>
      <c r="G23" s="92">
        <v>800451.8</v>
      </c>
      <c r="H23" s="61">
        <f t="shared" si="1"/>
        <v>71.66964972427236</v>
      </c>
      <c r="I23" s="94">
        <v>506038</v>
      </c>
      <c r="J23" s="94">
        <v>344384.89</v>
      </c>
      <c r="K23" s="61">
        <f t="shared" si="2"/>
        <v>68.05514408008885</v>
      </c>
      <c r="L23" s="102"/>
      <c r="M23" s="68"/>
      <c r="N23" s="70"/>
      <c r="O23" s="63"/>
      <c r="P23" s="63"/>
      <c r="Q23" s="61"/>
      <c r="R23" s="64"/>
      <c r="S23" s="64"/>
      <c r="T23" s="61"/>
      <c r="U23" s="63">
        <v>387480</v>
      </c>
      <c r="V23" s="63">
        <v>329681.28</v>
      </c>
      <c r="W23" s="61">
        <f t="shared" si="5"/>
        <v>85.08343140291113</v>
      </c>
      <c r="X23" s="63">
        <v>190345</v>
      </c>
      <c r="Y23" s="63">
        <v>113425.61</v>
      </c>
      <c r="Z23" s="65">
        <f t="shared" si="6"/>
        <v>59.589487509522186</v>
      </c>
    </row>
    <row r="24" spans="1:30" ht="25.5">
      <c r="A24" s="18"/>
      <c r="B24" s="59" t="s">
        <v>30</v>
      </c>
      <c r="C24" s="92">
        <v>743349</v>
      </c>
      <c r="D24" s="92">
        <v>541645.66</v>
      </c>
      <c r="E24" s="101">
        <f t="shared" si="0"/>
        <v>72.86559341574416</v>
      </c>
      <c r="F24" s="92">
        <v>792990</v>
      </c>
      <c r="G24" s="92">
        <v>481632.95</v>
      </c>
      <c r="H24" s="61">
        <f t="shared" si="1"/>
        <v>60.73632076066533</v>
      </c>
      <c r="I24" s="94">
        <v>307083</v>
      </c>
      <c r="J24" s="94">
        <v>249884.1</v>
      </c>
      <c r="K24" s="61">
        <f t="shared" si="2"/>
        <v>81.37347231855883</v>
      </c>
      <c r="L24" s="102"/>
      <c r="M24" s="68"/>
      <c r="N24" s="70"/>
      <c r="O24" s="71"/>
      <c r="P24" s="71"/>
      <c r="Q24" s="61"/>
      <c r="R24" s="64"/>
      <c r="S24" s="64"/>
      <c r="T24" s="61"/>
      <c r="U24" s="63">
        <v>119202</v>
      </c>
      <c r="V24" s="63">
        <v>106799.1</v>
      </c>
      <c r="W24" s="61">
        <f t="shared" si="5"/>
        <v>89.59505712991394</v>
      </c>
      <c r="X24" s="63">
        <v>140185</v>
      </c>
      <c r="Y24" s="63">
        <v>119549.75</v>
      </c>
      <c r="Z24" s="65">
        <f t="shared" si="6"/>
        <v>85.27998715982451</v>
      </c>
      <c r="AD24" s="103"/>
    </row>
    <row r="25" spans="1:26" ht="26.25" thickBot="1">
      <c r="A25" s="72"/>
      <c r="B25" s="73" t="s">
        <v>31</v>
      </c>
      <c r="C25" s="92">
        <v>4740116</v>
      </c>
      <c r="D25" s="92">
        <v>5590876.6</v>
      </c>
      <c r="E25" s="104">
        <f t="shared" si="0"/>
        <v>117.94809662885885</v>
      </c>
      <c r="F25" s="92">
        <v>4489766</v>
      </c>
      <c r="G25" s="92">
        <v>3206751.23</v>
      </c>
      <c r="H25" s="75">
        <f t="shared" si="1"/>
        <v>71.42357151798112</v>
      </c>
      <c r="I25" s="94">
        <v>867050</v>
      </c>
      <c r="J25" s="94">
        <v>647847.13</v>
      </c>
      <c r="K25" s="75">
        <f t="shared" si="2"/>
        <v>74.71854333660112</v>
      </c>
      <c r="L25" s="105"/>
      <c r="M25" s="78"/>
      <c r="N25" s="79"/>
      <c r="O25" s="80">
        <v>1358060</v>
      </c>
      <c r="P25" s="80">
        <v>900937.46</v>
      </c>
      <c r="Q25" s="75">
        <f>P25/O25*100</f>
        <v>66.34003357730882</v>
      </c>
      <c r="R25" s="81"/>
      <c r="S25" s="81"/>
      <c r="T25" s="75"/>
      <c r="U25" s="80">
        <v>2121900</v>
      </c>
      <c r="V25" s="80">
        <v>1552208.24</v>
      </c>
      <c r="W25" s="75">
        <f t="shared" si="5"/>
        <v>73.15180922757905</v>
      </c>
      <c r="X25" s="80">
        <v>92756</v>
      </c>
      <c r="Y25" s="80">
        <v>67308.4</v>
      </c>
      <c r="Z25" s="82">
        <f t="shared" si="6"/>
        <v>72.56500927163741</v>
      </c>
    </row>
    <row r="26" spans="1:26" ht="37.5" customHeight="1" thickBot="1">
      <c r="A26" s="18"/>
      <c r="B26" s="84" t="s">
        <v>32</v>
      </c>
      <c r="C26" s="85">
        <f>SUM(C19:C25)</f>
        <v>9551337</v>
      </c>
      <c r="D26" s="85">
        <f>SUM(D19:D25)</f>
        <v>10343080.53</v>
      </c>
      <c r="E26" s="106">
        <f t="shared" si="0"/>
        <v>108.28934765886702</v>
      </c>
      <c r="F26" s="85">
        <f>SUM(F19:F25)</f>
        <v>9902526</v>
      </c>
      <c r="G26" s="88">
        <f>SUM(G19:G25)</f>
        <v>7038167.3100000005</v>
      </c>
      <c r="H26" s="89">
        <f t="shared" si="1"/>
        <v>71.07446433364578</v>
      </c>
      <c r="I26" s="88">
        <f>SUM(I19:I25)</f>
        <v>2686093</v>
      </c>
      <c r="J26" s="88">
        <f>SUM(J19:J25)</f>
        <v>2061291.6600000001</v>
      </c>
      <c r="K26" s="89">
        <f t="shared" si="2"/>
        <v>76.73940031115826</v>
      </c>
      <c r="L26" s="91">
        <f>SUM(L19:L25)</f>
        <v>0</v>
      </c>
      <c r="M26" s="91">
        <f>SUM(M19:M25)</f>
        <v>0</v>
      </c>
      <c r="N26" s="90">
        <f>SUM(N19:N25)</f>
        <v>0</v>
      </c>
      <c r="O26" s="88">
        <f>SUM(O19:O25)</f>
        <v>2274633</v>
      </c>
      <c r="P26" s="88">
        <f>SUM(P19:P25)</f>
        <v>1761263.66</v>
      </c>
      <c r="Q26" s="89">
        <f>P26/O26*100</f>
        <v>77.4306738713454</v>
      </c>
      <c r="R26" s="91"/>
      <c r="S26" s="91"/>
      <c r="T26" s="89"/>
      <c r="U26" s="88">
        <f>SUM(U19:U25)</f>
        <v>3050753</v>
      </c>
      <c r="V26" s="88">
        <f>SUM(V19:V25)</f>
        <v>2311130.43</v>
      </c>
      <c r="W26" s="89">
        <f t="shared" si="5"/>
        <v>75.7560651419502</v>
      </c>
      <c r="X26" s="88">
        <f>SUM(X19:X25)</f>
        <v>1145199</v>
      </c>
      <c r="Y26" s="88">
        <f>SUM(Y19:Y25)</f>
        <v>835828.41</v>
      </c>
      <c r="Z26" s="50">
        <f t="shared" si="6"/>
        <v>72.98542960655746</v>
      </c>
    </row>
    <row r="27" spans="1:26" ht="22.5" customHeight="1" thickBot="1">
      <c r="A27" s="18"/>
      <c r="B27" s="107" t="s">
        <v>33</v>
      </c>
      <c r="C27" s="85">
        <f>C10+C18+C26</f>
        <v>46854864</v>
      </c>
      <c r="D27" s="85">
        <f>D10+D18+D26</f>
        <v>54984493.730000004</v>
      </c>
      <c r="E27" s="87">
        <f t="shared" si="0"/>
        <v>117.35066338043367</v>
      </c>
      <c r="F27" s="85">
        <f>F10+F18+F26</f>
        <v>49348968</v>
      </c>
      <c r="G27" s="88">
        <f>G10+G18+G26</f>
        <v>33721488.21</v>
      </c>
      <c r="H27" s="108">
        <f t="shared" si="1"/>
        <v>68.33271206400913</v>
      </c>
      <c r="I27" s="88">
        <f>I10+I18+I26</f>
        <v>10130320</v>
      </c>
      <c r="J27" s="88">
        <f>J10+J18+J26</f>
        <v>6966207.03</v>
      </c>
      <c r="K27" s="108">
        <f t="shared" si="2"/>
        <v>68.76591292279019</v>
      </c>
      <c r="L27" s="88">
        <f>L10+L18+L26</f>
        <v>294025</v>
      </c>
      <c r="M27" s="88">
        <f>M10+M18+M26</f>
        <v>218896.01</v>
      </c>
      <c r="N27" s="109">
        <f>N10+N18+N26</f>
        <v>74.44809454978318</v>
      </c>
      <c r="O27" s="88">
        <f>O10+O18+O26</f>
        <v>15544017</v>
      </c>
      <c r="P27" s="88">
        <f>P10+P18+P26</f>
        <v>12320060.58</v>
      </c>
      <c r="Q27" s="108">
        <f>P27/O27*100</f>
        <v>79.25918107269183</v>
      </c>
      <c r="R27" s="88"/>
      <c r="S27" s="88"/>
      <c r="T27" s="110"/>
      <c r="U27" s="88">
        <f>U10+U18+U26</f>
        <v>16719170</v>
      </c>
      <c r="V27" s="88">
        <f>V10+V18+V26</f>
        <v>10898697.12</v>
      </c>
      <c r="W27" s="108">
        <f t="shared" si="5"/>
        <v>65.1868311644657</v>
      </c>
      <c r="X27" s="88">
        <f>X10+X18+X26</f>
        <v>3268443</v>
      </c>
      <c r="Y27" s="88">
        <f>Y10+Y18+Y26</f>
        <v>2424857.83</v>
      </c>
      <c r="Z27" s="111">
        <f t="shared" si="6"/>
        <v>74.18999903011924</v>
      </c>
    </row>
    <row r="28" spans="1:26" ht="28.5" customHeight="1" thickBot="1">
      <c r="A28" s="112"/>
      <c r="B28" s="113" t="s">
        <v>34</v>
      </c>
      <c r="C28" s="114">
        <v>204554254</v>
      </c>
      <c r="D28" s="114">
        <v>215756079.73</v>
      </c>
      <c r="E28" s="115">
        <f t="shared" si="0"/>
        <v>105.47621255043663</v>
      </c>
      <c r="F28" s="116">
        <v>219917776</v>
      </c>
      <c r="G28" s="117">
        <v>199130349.36000007</v>
      </c>
      <c r="H28" s="108">
        <f t="shared" si="1"/>
        <v>90.54763693135932</v>
      </c>
      <c r="I28" s="118">
        <v>847860</v>
      </c>
      <c r="J28" s="118">
        <v>751565.93</v>
      </c>
      <c r="K28" s="108">
        <f t="shared" si="2"/>
        <v>88.64269218974832</v>
      </c>
      <c r="L28" s="119"/>
      <c r="M28" s="120"/>
      <c r="N28" s="121"/>
      <c r="O28" s="119">
        <v>56074850</v>
      </c>
      <c r="P28" s="120">
        <v>44408396.339999996</v>
      </c>
      <c r="Q28" s="108">
        <f>P28/O28*100</f>
        <v>79.19485534067411</v>
      </c>
      <c r="R28" s="119">
        <v>30147073</v>
      </c>
      <c r="S28" s="120">
        <v>25736392.9</v>
      </c>
      <c r="T28" s="108">
        <f>S28/R28*100</f>
        <v>85.36945825553279</v>
      </c>
      <c r="U28" s="119"/>
      <c r="V28" s="120"/>
      <c r="W28" s="108"/>
      <c r="X28" s="119">
        <v>5421862</v>
      </c>
      <c r="Y28" s="120">
        <v>4375170.41</v>
      </c>
      <c r="Z28" s="111">
        <f t="shared" si="6"/>
        <v>80.694979141852</v>
      </c>
    </row>
    <row r="29" spans="1:26" ht="24.75" customHeight="1" thickBot="1">
      <c r="A29" s="72"/>
      <c r="B29" s="122" t="s">
        <v>35</v>
      </c>
      <c r="C29" s="123">
        <f>C27+C28</f>
        <v>251409118</v>
      </c>
      <c r="D29" s="124">
        <f>D27+D28</f>
        <v>270740573.46</v>
      </c>
      <c r="E29" s="87">
        <f t="shared" si="0"/>
        <v>107.68924198683993</v>
      </c>
      <c r="F29" s="123">
        <f>F27+F28</f>
        <v>269266744</v>
      </c>
      <c r="G29" s="124">
        <f>G27+G28</f>
        <v>232851837.57000008</v>
      </c>
      <c r="H29" s="89">
        <f t="shared" si="1"/>
        <v>86.47627037448044</v>
      </c>
      <c r="I29" s="123">
        <f>I27+I28</f>
        <v>10978180</v>
      </c>
      <c r="J29" s="123">
        <f>J27+J28</f>
        <v>7717772.96</v>
      </c>
      <c r="K29" s="89">
        <f t="shared" si="2"/>
        <v>70.30102403130573</v>
      </c>
      <c r="L29" s="124">
        <f>L27+L28</f>
        <v>294025</v>
      </c>
      <c r="M29" s="124">
        <f>M27+M28</f>
        <v>218896.01</v>
      </c>
      <c r="N29" s="43">
        <f>N27+N28</f>
        <v>74.44809454978318</v>
      </c>
      <c r="O29" s="124">
        <f>O27+O28</f>
        <v>71618867</v>
      </c>
      <c r="P29" s="124">
        <f>P27+P28</f>
        <v>56728456.919999994</v>
      </c>
      <c r="Q29" s="89">
        <f>P29/O29*100</f>
        <v>79.20881647010695</v>
      </c>
      <c r="R29" s="124">
        <f>R27+R28</f>
        <v>30147073</v>
      </c>
      <c r="S29" s="124">
        <f>S27+S28</f>
        <v>25736392.9</v>
      </c>
      <c r="T29" s="89">
        <f>S29/R29*100</f>
        <v>85.36945825553279</v>
      </c>
      <c r="U29" s="124">
        <f>U27+U28</f>
        <v>16719170</v>
      </c>
      <c r="V29" s="124">
        <f>V27+V28</f>
        <v>10898697.12</v>
      </c>
      <c r="W29" s="89">
        <f>V29/U29*100</f>
        <v>65.1868311644657</v>
      </c>
      <c r="X29" s="124">
        <f>X27+X28</f>
        <v>8690305</v>
      </c>
      <c r="Y29" s="124">
        <f>Y27+Y28</f>
        <v>6800028.24</v>
      </c>
      <c r="Z29" s="50">
        <f t="shared" si="6"/>
        <v>78.24844168300193</v>
      </c>
    </row>
    <row r="30" spans="9:25" ht="12.75">
      <c r="I30" s="125"/>
      <c r="J30" s="126"/>
      <c r="K30" s="125"/>
      <c r="L30" s="125"/>
      <c r="M30" s="125"/>
      <c r="N30" s="125"/>
      <c r="O30" s="125"/>
      <c r="P30" s="126"/>
      <c r="Q30" s="125"/>
      <c r="R30" s="125"/>
      <c r="S30" s="126"/>
      <c r="T30" s="125"/>
      <c r="U30" s="125"/>
      <c r="V30" s="125"/>
      <c r="W30" s="125"/>
      <c r="X30" s="125"/>
      <c r="Y30" s="126"/>
    </row>
    <row r="31" spans="6:8" ht="12.75">
      <c r="F31" s="1"/>
      <c r="G31" s="127"/>
      <c r="H31" s="1"/>
    </row>
    <row r="32" spans="6:8" ht="12.75">
      <c r="F32" s="1"/>
      <c r="G32" s="1"/>
      <c r="H32" s="1"/>
    </row>
    <row r="36" spans="6:7" ht="12.75">
      <c r="F36" s="126"/>
      <c r="G36" s="126"/>
    </row>
    <row r="37" ht="12.75">
      <c r="F37" s="126"/>
    </row>
  </sheetData>
  <sheetProtection/>
  <mergeCells count="11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2017-05-03T13:20:31Z</dcterms:created>
  <dcterms:modified xsi:type="dcterms:W3CDTF">2017-05-03T13:21:43Z</dcterms:modified>
  <cp:category/>
  <cp:version/>
  <cp:contentType/>
  <cp:contentStatus/>
</cp:coreProperties>
</file>