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<sst xmlns="http://schemas.openxmlformats.org/spreadsheetml/2006/main" count="55" uniqueCount="36">
  <si>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Інформація про надходження та використання коштів місцевих бюджетів Дергачівського району (станом на 01.008.2016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</si>
  <si>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</si>
  <si>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</si>
  <si>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</si>
  <si>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</si>
  <si>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</si>
  <si>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</si>
  <si>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</si>
  <si>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</si>
  <si>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</si>
  <si>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</si>
  <si>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
січень-липень</t>
  </si>
  <si>
    <t>виконання по доходах за січень-липень</t>
  </si>
  <si>
    <t>%</t>
  </si>
  <si>
    <t>затерджено з урахуванням змін на 
січень-липень</t>
  </si>
  <si>
    <t>касові видатки  за січень-липнеь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</si>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</sst>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</numFmts>
  <fonts count="11">
    <font>
      <sz val="10"/>
      <name val="Arial"/>
      <family val="0"/>
    </font>
    <font>
      <sz val="11"/>
      <color indexed="8"/>
      <name val="Calibri"/>
      <family val="2"/>
    </font>
    <font>
      <sz val="1"/>
      <color indexed="56"/>
      <name val="Calibri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34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1" applyNumberFormat="0" applyAlignment="0" applyProtection="0"/>
    <xf numFmtId="0" fontId="2" fillId="20" borderId="2" applyNumberFormat="0" applyAlignment="0" applyProtection="0"/>
    <xf numFmtId="0" fontId="2" fillId="20" borderId="1" applyNumberFormat="0" applyAlignment="0" applyProtection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3" applyNumberFormat="0" applyFill="0" applyAlignment="0" applyProtection="0"/>
    <xf numFmtId="0" fontId="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2" fillId="21" borderId="7" applyNumberFormat="0" applyAlignment="0" applyProtection="0"/>
    <xf numFmtId="0" fontId="2" fillId="0" borderId="0" applyNumberFormat="0" applyFill="0" applyBorder="0" applyAlignment="0" applyProtection="0"/>
    <xf numFmtId="0" fontId="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14" fontId="6" fillId="0" borderId="0" xfId="0" applyNumberFormat="1" applyFont="1" applyFill="1" applyAlignment="1">
      <alignment horizontal="left" vertical="center"/>
    </xf>
    <xf numFmtId="14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174" fontId="10" fillId="0" borderId="23" xfId="338" applyNumberFormat="1" applyFont="1" applyBorder="1" applyAlignment="1">
      <alignment vertical="center" wrapText="1"/>
      <protection/>
    </xf>
    <xf numFmtId="174" fontId="10" fillId="0" borderId="15" xfId="335" applyNumberFormat="1" applyFont="1" applyBorder="1" applyAlignment="1">
      <alignment vertical="center" wrapText="1"/>
      <protection/>
    </xf>
    <xf numFmtId="0" fontId="6" fillId="0" borderId="15" xfId="0" applyFont="1" applyFill="1" applyBorder="1" applyAlignment="1">
      <alignment horizontal="center" vertical="center"/>
    </xf>
    <xf numFmtId="1" fontId="10" fillId="0" borderId="15" xfId="334" applyNumberFormat="1" applyFont="1" applyFill="1" applyBorder="1" applyAlignment="1">
      <alignment vertical="center" wrapText="1"/>
      <protection/>
    </xf>
    <xf numFmtId="174" fontId="6" fillId="0" borderId="15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174" fontId="4" fillId="0" borderId="31" xfId="338" applyNumberFormat="1" applyFont="1" applyBorder="1" applyAlignment="1">
      <alignment vertical="center" wrapText="1"/>
      <protection/>
    </xf>
    <xf numFmtId="174" fontId="4" fillId="0" borderId="31" xfId="335" applyNumberFormat="1" applyFont="1" applyBorder="1" applyAlignment="1">
      <alignment vertical="center" wrapText="1"/>
      <protection/>
    </xf>
    <xf numFmtId="1" fontId="4" fillId="0" borderId="31" xfId="334" applyNumberFormat="1" applyFont="1" applyFill="1" applyBorder="1" applyAlignment="1">
      <alignment vertical="center" wrapText="1"/>
      <protection/>
    </xf>
    <xf numFmtId="174" fontId="0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1" fontId="0" fillId="0" borderId="21" xfId="0" applyNumberFormat="1" applyFont="1" applyFill="1" applyBorder="1" applyAlignment="1">
      <alignment vertical="center" wrapText="1"/>
    </xf>
    <xf numFmtId="1" fontId="4" fillId="0" borderId="21" xfId="334" applyNumberFormat="1" applyFont="1" applyFill="1" applyBorder="1" applyAlignment="1">
      <alignment vertical="center" wrapText="1"/>
      <protection/>
    </xf>
    <xf numFmtId="174" fontId="0" fillId="0" borderId="21" xfId="0" applyNumberFormat="1" applyFont="1" applyFill="1" applyBorder="1" applyAlignment="1">
      <alignment vertical="center" wrapText="1"/>
    </xf>
    <xf numFmtId="172" fontId="6" fillId="0" borderId="34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1" fontId="4" fillId="0" borderId="21" xfId="337" applyNumberFormat="1" applyFont="1" applyFill="1" applyBorder="1" applyAlignment="1">
      <alignment vertical="center" wrapText="1"/>
      <protection/>
    </xf>
    <xf numFmtId="0" fontId="0" fillId="0" borderId="2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174" fontId="4" fillId="0" borderId="36" xfId="335" applyNumberFormat="1" applyFont="1" applyBorder="1" applyAlignment="1">
      <alignment vertical="center" wrapText="1"/>
      <protection/>
    </xf>
    <xf numFmtId="0" fontId="0" fillId="0" borderId="37" xfId="0" applyFont="1" applyFill="1" applyBorder="1" applyAlignment="1">
      <alignment vertical="center"/>
    </xf>
    <xf numFmtId="1" fontId="4" fillId="0" borderId="37" xfId="334" applyNumberFormat="1" applyFont="1" applyFill="1" applyBorder="1" applyAlignment="1">
      <alignment vertical="center" wrapText="1"/>
      <protection/>
    </xf>
    <xf numFmtId="174" fontId="0" fillId="0" borderId="37" xfId="0" applyNumberFormat="1" applyFont="1" applyFill="1" applyBorder="1" applyAlignment="1">
      <alignment vertical="center" wrapText="1"/>
    </xf>
    <xf numFmtId="172" fontId="6" fillId="0" borderId="38" xfId="0" applyNumberFormat="1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3" fontId="4" fillId="0" borderId="21" xfId="333" applyNumberFormat="1" applyFont="1" applyBorder="1" applyAlignment="1">
      <alignment vertical="center" wrapText="1"/>
      <protection/>
    </xf>
    <xf numFmtId="174" fontId="4" fillId="0" borderId="21" xfId="335" applyNumberFormat="1" applyFont="1" applyBorder="1" applyAlignment="1">
      <alignment vertical="center" wrapText="1"/>
      <protection/>
    </xf>
    <xf numFmtId="0" fontId="0" fillId="0" borderId="31" xfId="0" applyFont="1" applyFill="1" applyBorder="1" applyAlignment="1">
      <alignment vertical="center"/>
    </xf>
    <xf numFmtId="1" fontId="0" fillId="0" borderId="31" xfId="0" applyNumberFormat="1" applyFont="1" applyFill="1" applyBorder="1" applyAlignment="1">
      <alignment vertical="center"/>
    </xf>
    <xf numFmtId="174" fontId="0" fillId="0" borderId="31" xfId="0" applyNumberFormat="1" applyFont="1" applyFill="1" applyBorder="1" applyAlignment="1">
      <alignment vertical="center" wrapText="1"/>
    </xf>
    <xf numFmtId="1" fontId="0" fillId="0" borderId="31" xfId="0" applyNumberFormat="1" applyFont="1" applyFill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1" fontId="6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74" fontId="10" fillId="0" borderId="37" xfId="335" applyNumberFormat="1" applyFont="1" applyBorder="1" applyAlignment="1">
      <alignment vertical="center" wrapText="1"/>
      <protection/>
    </xf>
    <xf numFmtId="1" fontId="10" fillId="0" borderId="43" xfId="334" applyNumberFormat="1" applyFont="1" applyFill="1" applyBorder="1" applyAlignment="1">
      <alignment vertical="center" wrapText="1"/>
      <protection/>
    </xf>
    <xf numFmtId="0" fontId="6" fillId="0" borderId="29" xfId="0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0" borderId="0" xfId="0" applyNumberFormat="1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 wrapText="1"/>
    </xf>
    <xf numFmtId="0" fontId="4" fillId="0" borderId="23" xfId="336" applyFont="1" applyBorder="1" applyAlignment="1">
      <alignment vertical="center"/>
      <protection/>
    </xf>
    <xf numFmtId="0" fontId="4" fillId="0" borderId="31" xfId="336" applyFont="1" applyBorder="1" applyAlignment="1">
      <alignment vertical="center"/>
      <protection/>
    </xf>
    <xf numFmtId="1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" fontId="6" fillId="0" borderId="39" xfId="0" applyNumberFormat="1" applyFont="1" applyFill="1" applyBorder="1" applyAlignment="1">
      <alignment vertical="center"/>
    </xf>
    <xf numFmtId="0" fontId="4" fillId="0" borderId="44" xfId="336" applyFont="1" applyBorder="1" applyAlignment="1">
      <alignment vertical="center"/>
      <protection/>
    </xf>
    <xf numFmtId="172" fontId="6" fillId="0" borderId="45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wrapText="1"/>
    </xf>
    <xf numFmtId="0" fontId="4" fillId="0" borderId="26" xfId="336" applyFont="1" applyBorder="1" applyAlignment="1">
      <alignment vertical="center"/>
      <protection/>
    </xf>
    <xf numFmtId="172" fontId="6" fillId="0" borderId="20" xfId="0" applyNumberFormat="1" applyFont="1" applyFill="1" applyBorder="1" applyAlignment="1">
      <alignment vertical="center"/>
    </xf>
    <xf numFmtId="0" fontId="4" fillId="0" borderId="46" xfId="336" applyFont="1" applyBorder="1" applyAlignment="1">
      <alignment vertical="center"/>
      <protection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0" fontId="4" fillId="0" borderId="50" xfId="336" applyFont="1" applyBorder="1" applyAlignment="1">
      <alignment vertical="center"/>
      <protection/>
    </xf>
    <xf numFmtId="0" fontId="10" fillId="0" borderId="51" xfId="336" applyFont="1" applyBorder="1" applyAlignment="1">
      <alignment vertical="center"/>
      <protection/>
    </xf>
    <xf numFmtId="1" fontId="6" fillId="0" borderId="14" xfId="0" applyNumberFormat="1" applyFont="1" applyFill="1" applyBorder="1" applyAlignment="1">
      <alignment horizontal="right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0" fillId="4" borderId="50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174" fontId="10" fillId="0" borderId="26" xfId="338" applyNumberFormat="1" applyFont="1" applyBorder="1" applyAlignment="1">
      <alignment vertical="center" wrapText="1"/>
      <protection/>
    </xf>
    <xf numFmtId="172" fontId="6" fillId="0" borderId="24" xfId="0" applyNumberFormat="1" applyFont="1" applyFill="1" applyBorder="1" applyAlignment="1">
      <alignment horizontal="center" vertical="center"/>
    </xf>
    <xf numFmtId="174" fontId="4" fillId="0" borderId="46" xfId="338" applyNumberFormat="1" applyFont="1" applyBorder="1" applyAlignment="1">
      <alignment vertical="center" wrapText="1"/>
      <protection/>
    </xf>
    <xf numFmtId="173" fontId="4" fillId="0" borderId="50" xfId="333" applyNumberFormat="1" applyFont="1" applyBorder="1" applyAlignment="1">
      <alignment vertical="center" wrapText="1"/>
      <protection/>
    </xf>
    <xf numFmtId="174" fontId="10" fillId="0" borderId="51" xfId="338" applyNumberFormat="1" applyFont="1" applyBorder="1" applyAlignment="1">
      <alignment vertical="center" wrapText="1"/>
      <protection/>
    </xf>
    <xf numFmtId="1" fontId="4" fillId="0" borderId="53" xfId="334" applyNumberFormat="1" applyFont="1" applyFill="1" applyBorder="1" applyAlignment="1">
      <alignment vertical="center" wrapText="1"/>
      <protection/>
    </xf>
    <xf numFmtId="1" fontId="4" fillId="0" borderId="54" xfId="334" applyNumberFormat="1" applyFont="1" applyFill="1" applyBorder="1" applyAlignment="1">
      <alignment vertical="center" wrapText="1"/>
      <protection/>
    </xf>
    <xf numFmtId="174" fontId="6" fillId="0" borderId="55" xfId="0" applyNumberFormat="1" applyFont="1" applyFill="1" applyBorder="1" applyAlignment="1">
      <alignment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174" fontId="10" fillId="0" borderId="14" xfId="335" applyNumberFormat="1" applyFont="1" applyBorder="1" applyAlignment="1">
      <alignment vertical="center" wrapText="1"/>
      <protection/>
    </xf>
    <xf numFmtId="172" fontId="6" fillId="0" borderId="16" xfId="0" applyNumberFormat="1" applyFont="1" applyFill="1" applyBorder="1" applyAlignment="1">
      <alignment horizontal="center" vertical="center"/>
    </xf>
    <xf numFmtId="174" fontId="4" fillId="0" borderId="46" xfId="335" applyNumberFormat="1" applyFont="1" applyBorder="1" applyAlignment="1">
      <alignment vertical="center" wrapText="1"/>
      <protection/>
    </xf>
    <xf numFmtId="174" fontId="4" fillId="0" borderId="57" xfId="335" applyNumberFormat="1" applyFont="1" applyBorder="1" applyAlignment="1">
      <alignment vertical="center" wrapText="1"/>
      <protection/>
    </xf>
    <xf numFmtId="174" fontId="4" fillId="0" borderId="50" xfId="335" applyNumberFormat="1" applyFont="1" applyBorder="1" applyAlignment="1">
      <alignment vertical="center" wrapText="1"/>
      <protection/>
    </xf>
    <xf numFmtId="174" fontId="10" fillId="0" borderId="51" xfId="335" applyNumberFormat="1" applyFont="1" applyBorder="1" applyAlignment="1">
      <alignment vertical="center" wrapText="1"/>
      <protection/>
    </xf>
    <xf numFmtId="1" fontId="10" fillId="0" borderId="40" xfId="334" applyNumberFormat="1" applyFont="1" applyFill="1" applyBorder="1" applyAlignment="1">
      <alignment vertical="center" wrapText="1"/>
      <protection/>
    </xf>
    <xf numFmtId="1" fontId="4" fillId="0" borderId="58" xfId="334" applyNumberFormat="1" applyFont="1" applyFill="1" applyBorder="1" applyAlignment="1">
      <alignment vertical="center" wrapText="1"/>
      <protection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4" fillId="0" borderId="46" xfId="334" applyNumberFormat="1" applyFont="1" applyFill="1" applyBorder="1" applyAlignment="1">
      <alignment vertical="center" wrapText="1"/>
      <protection/>
    </xf>
    <xf numFmtId="1" fontId="0" fillId="0" borderId="50" xfId="0" applyNumberFormat="1" applyFont="1" applyFill="1" applyBorder="1" applyAlignment="1">
      <alignment vertical="center" wrapText="1"/>
    </xf>
    <xf numFmtId="1" fontId="0" fillId="0" borderId="50" xfId="0" applyNumberFormat="1" applyFont="1" applyFill="1" applyBorder="1" applyAlignment="1">
      <alignment vertical="center" wrapText="1"/>
    </xf>
    <xf numFmtId="1" fontId="4" fillId="0" borderId="50" xfId="334" applyNumberFormat="1" applyFont="1" applyFill="1" applyBorder="1" applyAlignment="1">
      <alignment vertical="center" wrapText="1"/>
      <protection/>
    </xf>
    <xf numFmtId="1" fontId="0" fillId="0" borderId="50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1" fontId="0" fillId="0" borderId="51" xfId="0" applyNumberFormat="1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0" fillId="0" borderId="46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4" fontId="0" fillId="0" borderId="50" xfId="0" applyNumberFormat="1" applyFont="1" applyFill="1" applyBorder="1" applyAlignment="1">
      <alignment vertical="center"/>
    </xf>
    <xf numFmtId="14" fontId="0" fillId="0" borderId="5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74" fontId="6" fillId="0" borderId="59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horizontal="center" vertical="center"/>
    </xf>
    <xf numFmtId="1" fontId="10" fillId="0" borderId="14" xfId="334" applyNumberFormat="1" applyFont="1" applyFill="1" applyBorder="1" applyAlignment="1">
      <alignment vertical="center" wrapText="1"/>
      <protection/>
    </xf>
    <xf numFmtId="172" fontId="6" fillId="0" borderId="16" xfId="0" applyNumberFormat="1" applyFont="1" applyFill="1" applyBorder="1" applyAlignment="1">
      <alignment horizontal="right" vertical="center"/>
    </xf>
    <xf numFmtId="1" fontId="4" fillId="0" borderId="50" xfId="337" applyNumberFormat="1" applyFont="1" applyFill="1" applyBorder="1" applyAlignment="1">
      <alignment vertical="center" wrapText="1"/>
      <protection/>
    </xf>
    <xf numFmtId="1" fontId="4" fillId="0" borderId="51" xfId="334" applyNumberFormat="1" applyFont="1" applyFill="1" applyBorder="1" applyAlignment="1">
      <alignment vertical="center" wrapText="1"/>
      <protection/>
    </xf>
    <xf numFmtId="1" fontId="0" fillId="0" borderId="46" xfId="0" applyNumberFormat="1" applyFont="1" applyFill="1" applyBorder="1" applyAlignment="1">
      <alignment vertical="center"/>
    </xf>
    <xf numFmtId="174" fontId="6" fillId="0" borderId="14" xfId="0" applyNumberFormat="1" applyFont="1" applyFill="1" applyBorder="1" applyAlignment="1">
      <alignment horizontal="center" vertical="center" wrapText="1"/>
    </xf>
    <xf numFmtId="174" fontId="0" fillId="0" borderId="46" xfId="0" applyNumberFormat="1" applyFont="1" applyFill="1" applyBorder="1" applyAlignment="1">
      <alignment vertical="center"/>
    </xf>
    <xf numFmtId="174" fontId="0" fillId="0" borderId="50" xfId="0" applyNumberFormat="1" applyFont="1" applyFill="1" applyBorder="1" applyAlignment="1">
      <alignment vertical="center" wrapText="1"/>
    </xf>
    <xf numFmtId="174" fontId="0" fillId="0" borderId="51" xfId="0" applyNumberFormat="1" applyFont="1" applyFill="1" applyBorder="1" applyAlignment="1">
      <alignment vertical="center" wrapText="1"/>
    </xf>
    <xf numFmtId="174" fontId="0" fillId="0" borderId="46" xfId="0" applyNumberFormat="1" applyFont="1" applyFill="1" applyBorder="1" applyAlignment="1">
      <alignment vertical="center" wrapText="1"/>
    </xf>
    <xf numFmtId="1" fontId="0" fillId="0" borderId="53" xfId="0" applyNumberFormat="1" applyFont="1" applyFill="1" applyBorder="1" applyAlignment="1">
      <alignment vertical="center" wrapText="1"/>
    </xf>
    <xf numFmtId="1" fontId="6" fillId="0" borderId="60" xfId="0" applyNumberFormat="1" applyFont="1" applyFill="1" applyBorder="1" applyAlignment="1">
      <alignment vertical="center"/>
    </xf>
    <xf numFmtId="1" fontId="10" fillId="0" borderId="61" xfId="336" applyNumberFormat="1" applyFont="1" applyBorder="1" applyAlignment="1">
      <alignment vertical="center"/>
      <protection/>
    </xf>
    <xf numFmtId="1" fontId="6" fillId="0" borderId="60" xfId="0" applyNumberFormat="1" applyFont="1" applyFill="1" applyBorder="1" applyAlignment="1">
      <alignment horizontal="right" vertical="center"/>
    </xf>
  </cellXfs>
  <cellStyles count="3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8 04" xfId="333"/>
    <cellStyle name="Обычный_жовтень касові" xfId="334"/>
    <cellStyle name="Обычный_Книга1" xfId="335"/>
    <cellStyle name="Обычный_Книга2" xfId="336"/>
    <cellStyle name="Обычный_КФК" xfId="337"/>
    <cellStyle name="Обычный_щопонеділка" xfId="338"/>
    <cellStyle name="Followed Hyperlink" xfId="339"/>
    <cellStyle name="Плохой" xfId="340"/>
    <cellStyle name="Пояснение" xfId="341"/>
    <cellStyle name="Примечание" xfId="342"/>
    <cellStyle name="Percent" xfId="343"/>
    <cellStyle name="Связанная ячейка" xfId="344"/>
    <cellStyle name="Текст предупреждения" xfId="345"/>
    <cellStyle name="Comma" xfId="346"/>
    <cellStyle name="Comma [0]" xfId="347"/>
    <cellStyle name="Хороший" xfId="3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D37"/>
  <sheetViews>
    <sheetView tabSelected="1" workbookViewId="0" topLeftCell="A1">
      <pane xSplit="2" ySplit="9" topLeftCell="C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0" sqref="F30"/>
    </sheetView>
  </sheetViews>
  <sheetFormatPr defaultColWidth="9.140625" defaultRowHeight="12.75"/>
  <cols>
    <col min="1" max="1" width="10.140625" style="1" hidden="1" customWidth="1"/>
    <col min="2" max="2" width="23.421875" style="4" customWidth="1"/>
    <col min="3" max="4" width="18.140625" style="9" customWidth="1"/>
    <col min="5" max="5" width="12.8515625" style="4" customWidth="1"/>
    <col min="6" max="6" width="14.57421875" style="4" customWidth="1"/>
    <col min="7" max="7" width="14.00390625" style="4" customWidth="1"/>
    <col min="8" max="8" width="6.140625" style="4" customWidth="1"/>
    <col min="9" max="9" width="12.421875" style="4" customWidth="1"/>
    <col min="10" max="10" width="14.00390625" style="4" customWidth="1"/>
    <col min="11" max="11" width="6.140625" style="4" customWidth="1"/>
    <col min="12" max="12" width="13.57421875" style="4" customWidth="1"/>
    <col min="13" max="13" width="10.7109375" style="4" customWidth="1"/>
    <col min="14" max="14" width="6.140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2.57421875" style="4" customWidth="1"/>
    <col min="25" max="25" width="11.8515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3"/>
      <c r="D1" s="3"/>
    </row>
    <row r="2" spans="2:4" ht="12.75">
      <c r="B2" s="5">
        <v>42583</v>
      </c>
      <c r="C2" s="6"/>
      <c r="D2" s="6"/>
    </row>
    <row r="5" spans="2:26" ht="18"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3.5" thickBot="1"/>
    <row r="7" spans="1:26" ht="13.5" customHeight="1" thickBot="1">
      <c r="A7" s="10"/>
      <c r="B7" s="11"/>
      <c r="C7" s="12" t="s">
        <v>1</v>
      </c>
      <c r="D7" s="13"/>
      <c r="E7" s="14"/>
      <c r="F7" s="111" t="s">
        <v>2</v>
      </c>
      <c r="G7" s="15"/>
      <c r="H7" s="112"/>
      <c r="I7" s="110" t="s">
        <v>3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ht="27.75" customHeight="1" thickBot="1">
      <c r="A8" s="19"/>
      <c r="B8" s="20" t="s">
        <v>4</v>
      </c>
      <c r="C8" s="99"/>
      <c r="D8" s="21"/>
      <c r="E8" s="22"/>
      <c r="F8" s="113"/>
      <c r="G8" s="23"/>
      <c r="H8" s="114"/>
      <c r="I8" s="110" t="s">
        <v>5</v>
      </c>
      <c r="J8" s="17"/>
      <c r="K8" s="18"/>
      <c r="L8" s="16" t="s">
        <v>6</v>
      </c>
      <c r="M8" s="17"/>
      <c r="N8" s="18"/>
      <c r="O8" s="24" t="s">
        <v>7</v>
      </c>
      <c r="P8" s="25"/>
      <c r="Q8" s="25"/>
      <c r="R8" s="25" t="s">
        <v>8</v>
      </c>
      <c r="S8" s="25"/>
      <c r="T8" s="25"/>
      <c r="U8" s="26" t="s">
        <v>9</v>
      </c>
      <c r="V8" s="25"/>
      <c r="W8" s="25"/>
      <c r="X8" s="25" t="s">
        <v>10</v>
      </c>
      <c r="Y8" s="25"/>
      <c r="Z8" s="27"/>
    </row>
    <row r="9" spans="1:26" ht="87.75" customHeight="1" thickBot="1">
      <c r="A9" s="19"/>
      <c r="B9" s="28"/>
      <c r="C9" s="100" t="s">
        <v>11</v>
      </c>
      <c r="D9" s="88" t="s">
        <v>12</v>
      </c>
      <c r="E9" s="31" t="s">
        <v>13</v>
      </c>
      <c r="F9" s="29" t="s">
        <v>14</v>
      </c>
      <c r="G9" s="30" t="s">
        <v>15</v>
      </c>
      <c r="H9" s="31" t="s">
        <v>13</v>
      </c>
      <c r="I9" s="123" t="s">
        <v>14</v>
      </c>
      <c r="J9" s="124" t="s">
        <v>15</v>
      </c>
      <c r="K9" s="125" t="s">
        <v>13</v>
      </c>
      <c r="L9" s="123" t="s">
        <v>14</v>
      </c>
      <c r="M9" s="124" t="s">
        <v>15</v>
      </c>
      <c r="N9" s="125" t="s">
        <v>13</v>
      </c>
      <c r="O9" s="123" t="s">
        <v>14</v>
      </c>
      <c r="P9" s="124" t="s">
        <v>15</v>
      </c>
      <c r="Q9" s="125" t="s">
        <v>13</v>
      </c>
      <c r="R9" s="123" t="s">
        <v>14</v>
      </c>
      <c r="S9" s="124" t="s">
        <v>15</v>
      </c>
      <c r="T9" s="125" t="s">
        <v>13</v>
      </c>
      <c r="U9" s="123" t="s">
        <v>14</v>
      </c>
      <c r="V9" s="124" t="s">
        <v>15</v>
      </c>
      <c r="W9" s="125" t="s">
        <v>13</v>
      </c>
      <c r="X9" s="98" t="s">
        <v>14</v>
      </c>
      <c r="Y9" s="30" t="s">
        <v>15</v>
      </c>
      <c r="Z9" s="32" t="s">
        <v>13</v>
      </c>
    </row>
    <row r="10" spans="1:26" ht="42.75" customHeight="1" thickBot="1">
      <c r="A10" s="33"/>
      <c r="B10" s="34" t="s">
        <v>16</v>
      </c>
      <c r="C10" s="101">
        <v>19482336</v>
      </c>
      <c r="D10" s="89">
        <v>23107586.67</v>
      </c>
      <c r="E10" s="102">
        <f aca="true" t="shared" si="0" ref="E10:E29">D10/C10*100</f>
        <v>118.60788495794345</v>
      </c>
      <c r="F10" s="115">
        <v>18386280</v>
      </c>
      <c r="G10" s="35">
        <v>14798065.120000001</v>
      </c>
      <c r="H10" s="116">
        <f aca="true" t="shared" si="1" ref="H10:H29">G10/F10*100</f>
        <v>80.48428023504484</v>
      </c>
      <c r="I10" s="126">
        <v>3309948</v>
      </c>
      <c r="J10" s="36">
        <v>2195305.31</v>
      </c>
      <c r="K10" s="127">
        <f aca="true" t="shared" si="2" ref="K10:K29">J10/I10*100</f>
        <v>66.3244652181847</v>
      </c>
      <c r="L10" s="134"/>
      <c r="M10" s="37"/>
      <c r="N10" s="135"/>
      <c r="O10" s="155">
        <v>6671172</v>
      </c>
      <c r="P10" s="38">
        <v>5362726.65</v>
      </c>
      <c r="Q10" s="156">
        <f aca="true" t="shared" si="3" ref="Q10:Q15">P10/O10*100</f>
        <v>80.38657450295091</v>
      </c>
      <c r="R10" s="160"/>
      <c r="S10" s="39"/>
      <c r="T10" s="127"/>
      <c r="U10" s="155">
        <v>7574160</v>
      </c>
      <c r="V10" s="38">
        <v>6733716.84</v>
      </c>
      <c r="W10" s="127">
        <f aca="true" t="shared" si="4" ref="W10:W18">V10/U10*100</f>
        <v>88.90381032352103</v>
      </c>
      <c r="X10" s="132"/>
      <c r="Y10" s="38"/>
      <c r="Z10" s="40"/>
    </row>
    <row r="11" spans="1:26" ht="39.75" customHeight="1">
      <c r="A11" s="19"/>
      <c r="B11" s="41" t="s">
        <v>17</v>
      </c>
      <c r="C11" s="103">
        <v>3089486</v>
      </c>
      <c r="D11" s="90">
        <v>3812646.11</v>
      </c>
      <c r="E11" s="104">
        <f t="shared" si="0"/>
        <v>123.40713341960443</v>
      </c>
      <c r="F11" s="117">
        <v>2466024</v>
      </c>
      <c r="G11" s="42">
        <v>1945666.29</v>
      </c>
      <c r="H11" s="46">
        <f t="shared" si="1"/>
        <v>78.89891947523626</v>
      </c>
      <c r="I11" s="128">
        <v>681407</v>
      </c>
      <c r="J11" s="43">
        <v>657424.82</v>
      </c>
      <c r="K11" s="46">
        <f t="shared" si="2"/>
        <v>96.48049110150026</v>
      </c>
      <c r="L11" s="136"/>
      <c r="M11" s="44"/>
      <c r="N11" s="46"/>
      <c r="O11" s="136">
        <v>898557</v>
      </c>
      <c r="P11" s="44">
        <v>796168.87</v>
      </c>
      <c r="Q11" s="46">
        <f t="shared" si="3"/>
        <v>88.60527156318409</v>
      </c>
      <c r="R11" s="161"/>
      <c r="S11" s="45"/>
      <c r="T11" s="46"/>
      <c r="U11" s="136">
        <v>491001</v>
      </c>
      <c r="V11" s="44">
        <v>277045.94</v>
      </c>
      <c r="W11" s="46">
        <f t="shared" si="4"/>
        <v>56.42472011258632</v>
      </c>
      <c r="X11" s="120">
        <v>368255</v>
      </c>
      <c r="Y11" s="44">
        <v>295496.15</v>
      </c>
      <c r="Z11" s="46">
        <f>Y11/X11*100</f>
        <v>80.24226419193222</v>
      </c>
    </row>
    <row r="12" spans="1:26" ht="25.5">
      <c r="A12" s="19"/>
      <c r="B12" s="47" t="s">
        <v>18</v>
      </c>
      <c r="C12" s="103">
        <v>3699271</v>
      </c>
      <c r="D12" s="90">
        <v>4103903.06</v>
      </c>
      <c r="E12" s="105">
        <f t="shared" si="0"/>
        <v>110.9381567341241</v>
      </c>
      <c r="F12" s="117">
        <v>3619061</v>
      </c>
      <c r="G12" s="42">
        <v>2459654.8</v>
      </c>
      <c r="H12" s="51">
        <f t="shared" si="1"/>
        <v>67.96389450191637</v>
      </c>
      <c r="I12" s="128">
        <v>905302</v>
      </c>
      <c r="J12" s="43">
        <v>735357.51</v>
      </c>
      <c r="K12" s="51">
        <f t="shared" si="2"/>
        <v>81.22786760661084</v>
      </c>
      <c r="L12" s="137"/>
      <c r="M12" s="48"/>
      <c r="N12" s="51"/>
      <c r="O12" s="139">
        <v>713682</v>
      </c>
      <c r="P12" s="49">
        <v>657756.76</v>
      </c>
      <c r="Q12" s="51">
        <f t="shared" si="3"/>
        <v>92.16384328034054</v>
      </c>
      <c r="R12" s="162"/>
      <c r="S12" s="50"/>
      <c r="T12" s="51"/>
      <c r="U12" s="139">
        <v>575628</v>
      </c>
      <c r="V12" s="49">
        <v>211939.56</v>
      </c>
      <c r="W12" s="51">
        <f t="shared" si="4"/>
        <v>36.81884133502887</v>
      </c>
      <c r="X12" s="121">
        <v>336549</v>
      </c>
      <c r="Y12" s="49">
        <v>254065.75</v>
      </c>
      <c r="Z12" s="51">
        <f>Y12/X12*100</f>
        <v>75.49145889603</v>
      </c>
    </row>
    <row r="13" spans="1:26" ht="25.5">
      <c r="A13" s="19"/>
      <c r="B13" s="47" t="s">
        <v>19</v>
      </c>
      <c r="C13" s="103">
        <v>6145575</v>
      </c>
      <c r="D13" s="90">
        <v>7816768.49</v>
      </c>
      <c r="E13" s="105">
        <f t="shared" si="0"/>
        <v>127.19344390069278</v>
      </c>
      <c r="F13" s="117">
        <v>6576743</v>
      </c>
      <c r="G13" s="42">
        <v>5964333.8100000005</v>
      </c>
      <c r="H13" s="51">
        <f t="shared" si="1"/>
        <v>90.68826028324355</v>
      </c>
      <c r="I13" s="128">
        <v>1510602</v>
      </c>
      <c r="J13" s="43">
        <v>1486755.5</v>
      </c>
      <c r="K13" s="51">
        <f t="shared" si="2"/>
        <v>98.42139094215419</v>
      </c>
      <c r="L13" s="138"/>
      <c r="M13" s="52"/>
      <c r="N13" s="51"/>
      <c r="O13" s="139">
        <v>1703444</v>
      </c>
      <c r="P13" s="49">
        <v>1494957.25</v>
      </c>
      <c r="Q13" s="51">
        <f t="shared" si="3"/>
        <v>87.76086856979155</v>
      </c>
      <c r="R13" s="162"/>
      <c r="S13" s="50"/>
      <c r="T13" s="51"/>
      <c r="U13" s="139">
        <v>3141715</v>
      </c>
      <c r="V13" s="49">
        <v>3016596.12</v>
      </c>
      <c r="W13" s="51">
        <f t="shared" si="4"/>
        <v>96.01749744964137</v>
      </c>
      <c r="X13" s="121"/>
      <c r="Y13" s="49"/>
      <c r="Z13" s="51"/>
    </row>
    <row r="14" spans="1:26" ht="25.5">
      <c r="A14" s="19"/>
      <c r="B14" s="47" t="s">
        <v>20</v>
      </c>
      <c r="C14" s="103">
        <v>4073715</v>
      </c>
      <c r="D14" s="90">
        <v>5350298.3</v>
      </c>
      <c r="E14" s="105">
        <f t="shared" si="0"/>
        <v>131.33707929985283</v>
      </c>
      <c r="F14" s="117">
        <v>4852415</v>
      </c>
      <c r="G14" s="42">
        <v>3613479.32</v>
      </c>
      <c r="H14" s="51">
        <f t="shared" si="1"/>
        <v>74.46764796498239</v>
      </c>
      <c r="I14" s="128">
        <v>921360</v>
      </c>
      <c r="J14" s="43">
        <v>792785.95</v>
      </c>
      <c r="K14" s="51">
        <f t="shared" si="2"/>
        <v>86.04518863419293</v>
      </c>
      <c r="L14" s="139">
        <v>277678</v>
      </c>
      <c r="M14" s="49">
        <v>225062.55</v>
      </c>
      <c r="N14" s="51">
        <f>M14/L14*100</f>
        <v>81.05163174612319</v>
      </c>
      <c r="O14" s="139">
        <v>1847881</v>
      </c>
      <c r="P14" s="49">
        <v>1601513.2</v>
      </c>
      <c r="Q14" s="51">
        <f t="shared" si="3"/>
        <v>86.667550561968</v>
      </c>
      <c r="R14" s="162"/>
      <c r="S14" s="50"/>
      <c r="T14" s="51"/>
      <c r="U14" s="139">
        <v>796777</v>
      </c>
      <c r="V14" s="49">
        <v>322712.85</v>
      </c>
      <c r="W14" s="51">
        <f t="shared" si="4"/>
        <v>40.502279809783666</v>
      </c>
      <c r="X14" s="121">
        <v>470033</v>
      </c>
      <c r="Y14" s="49">
        <v>365976.54</v>
      </c>
      <c r="Z14" s="51">
        <f>Y14/X14*100</f>
        <v>77.86188203806967</v>
      </c>
    </row>
    <row r="15" spans="1:26" ht="25.5">
      <c r="A15" s="19"/>
      <c r="B15" s="47" t="s">
        <v>21</v>
      </c>
      <c r="C15" s="103">
        <v>1435747</v>
      </c>
      <c r="D15" s="90">
        <v>1469632.84</v>
      </c>
      <c r="E15" s="105">
        <f t="shared" si="0"/>
        <v>102.360153982561</v>
      </c>
      <c r="F15" s="117">
        <v>1303239</v>
      </c>
      <c r="G15" s="42">
        <v>1136522.51</v>
      </c>
      <c r="H15" s="51">
        <f t="shared" si="1"/>
        <v>87.20752755250571</v>
      </c>
      <c r="I15" s="128">
        <v>203414</v>
      </c>
      <c r="J15" s="43">
        <v>200037.88</v>
      </c>
      <c r="K15" s="51">
        <f t="shared" si="2"/>
        <v>98.34027156439576</v>
      </c>
      <c r="L15" s="140"/>
      <c r="M15" s="53"/>
      <c r="N15" s="141"/>
      <c r="O15" s="139">
        <v>341762</v>
      </c>
      <c r="P15" s="49">
        <v>300718.31</v>
      </c>
      <c r="Q15" s="51">
        <f t="shared" si="3"/>
        <v>87.9905636085931</v>
      </c>
      <c r="R15" s="162"/>
      <c r="S15" s="50"/>
      <c r="T15" s="51"/>
      <c r="U15" s="139">
        <v>241534</v>
      </c>
      <c r="V15" s="49">
        <v>24935.25</v>
      </c>
      <c r="W15" s="51">
        <f t="shared" si="4"/>
        <v>10.323701839078556</v>
      </c>
      <c r="X15" s="121">
        <v>161234</v>
      </c>
      <c r="Y15" s="49">
        <v>130889.16</v>
      </c>
      <c r="Z15" s="51">
        <f>Y15/X15*100</f>
        <v>81.17962712579234</v>
      </c>
    </row>
    <row r="16" spans="1:26" ht="25.5">
      <c r="A16" s="19"/>
      <c r="B16" s="47" t="s">
        <v>22</v>
      </c>
      <c r="C16" s="103">
        <v>1652845</v>
      </c>
      <c r="D16" s="90">
        <v>1873248.01</v>
      </c>
      <c r="E16" s="105">
        <f t="shared" si="0"/>
        <v>113.33476581288626</v>
      </c>
      <c r="F16" s="117">
        <v>2361125</v>
      </c>
      <c r="G16" s="42">
        <v>1784943.76</v>
      </c>
      <c r="H16" s="51">
        <f t="shared" si="1"/>
        <v>75.59717338133305</v>
      </c>
      <c r="I16" s="128">
        <v>520797</v>
      </c>
      <c r="J16" s="43">
        <v>426043.29</v>
      </c>
      <c r="K16" s="51">
        <f t="shared" si="2"/>
        <v>81.80601846784832</v>
      </c>
      <c r="L16" s="140"/>
      <c r="M16" s="53"/>
      <c r="N16" s="142"/>
      <c r="O16" s="157"/>
      <c r="P16" s="54"/>
      <c r="Q16" s="51"/>
      <c r="R16" s="162"/>
      <c r="S16" s="50"/>
      <c r="T16" s="51"/>
      <c r="U16" s="139">
        <v>841100</v>
      </c>
      <c r="V16" s="49">
        <v>458870.77</v>
      </c>
      <c r="W16" s="51">
        <f t="shared" si="4"/>
        <v>54.55603019854952</v>
      </c>
      <c r="X16" s="121">
        <v>138516</v>
      </c>
      <c r="Y16" s="49">
        <v>82281.65</v>
      </c>
      <c r="Z16" s="51">
        <f>Y16/X16*100</f>
        <v>59.40227121776546</v>
      </c>
    </row>
    <row r="17" spans="1:26" ht="26.25" thickBot="1">
      <c r="A17" s="55"/>
      <c r="B17" s="56" t="s">
        <v>23</v>
      </c>
      <c r="C17" s="103">
        <v>13143873</v>
      </c>
      <c r="D17" s="90">
        <v>14019933.709999999</v>
      </c>
      <c r="E17" s="106">
        <f t="shared" si="0"/>
        <v>106.66516414149771</v>
      </c>
      <c r="F17" s="117">
        <v>13001886</v>
      </c>
      <c r="G17" s="42">
        <v>7085454.26</v>
      </c>
      <c r="H17" s="61">
        <f t="shared" si="1"/>
        <v>54.49558825542694</v>
      </c>
      <c r="I17" s="129">
        <v>2212967</v>
      </c>
      <c r="J17" s="57">
        <v>1195994.07</v>
      </c>
      <c r="K17" s="61">
        <f t="shared" si="2"/>
        <v>54.04482172576456</v>
      </c>
      <c r="L17" s="143"/>
      <c r="M17" s="58"/>
      <c r="N17" s="144"/>
      <c r="O17" s="158">
        <v>3770029</v>
      </c>
      <c r="P17" s="59">
        <v>2856576.01</v>
      </c>
      <c r="Q17" s="61">
        <f>P17/O17*100</f>
        <v>75.77066409833982</v>
      </c>
      <c r="R17" s="163"/>
      <c r="S17" s="60"/>
      <c r="T17" s="61"/>
      <c r="U17" s="158">
        <v>5367969</v>
      </c>
      <c r="V17" s="59">
        <v>2319285.31</v>
      </c>
      <c r="W17" s="61">
        <f t="shared" si="4"/>
        <v>43.2060116219002</v>
      </c>
      <c r="X17" s="133">
        <v>1090921</v>
      </c>
      <c r="Y17" s="59">
        <v>694564.94</v>
      </c>
      <c r="Z17" s="61">
        <f>Y17/X17*100</f>
        <v>63.667757793644085</v>
      </c>
    </row>
    <row r="18" spans="1:26" ht="26.25" thickBot="1">
      <c r="A18" s="62"/>
      <c r="B18" s="63" t="s">
        <v>24</v>
      </c>
      <c r="C18" s="91">
        <f>SUM(C11:C17)</f>
        <v>33240512</v>
      </c>
      <c r="D18" s="94">
        <f>SUM(D11:D17)</f>
        <v>38446430.52</v>
      </c>
      <c r="E18" s="40">
        <f t="shared" si="0"/>
        <v>115.66136682852539</v>
      </c>
      <c r="F18" s="91">
        <f>SUM(F11:F17)</f>
        <v>34180493</v>
      </c>
      <c r="G18" s="64">
        <f>SUM(G11:G17)</f>
        <v>23990054.75</v>
      </c>
      <c r="H18" s="40">
        <f t="shared" si="1"/>
        <v>70.18639184051558</v>
      </c>
      <c r="I18" s="91">
        <f>SUM(I11:I17)</f>
        <v>6955849</v>
      </c>
      <c r="J18" s="64">
        <f>SUM(J11:J17)</f>
        <v>5494399.0200000005</v>
      </c>
      <c r="K18" s="40">
        <f t="shared" si="2"/>
        <v>78.98962470289393</v>
      </c>
      <c r="L18" s="145">
        <f>SUM(L11:L17)</f>
        <v>277678</v>
      </c>
      <c r="M18" s="64">
        <f>SUM(M11:M17)</f>
        <v>225062.55</v>
      </c>
      <c r="N18" s="40">
        <f>M18/L18*100</f>
        <v>81.05163174612319</v>
      </c>
      <c r="O18" s="91">
        <f>SUM(O11:O17)</f>
        <v>9275355</v>
      </c>
      <c r="P18" s="64">
        <f>SUM(P11:P17)</f>
        <v>7707690.399999999</v>
      </c>
      <c r="Q18" s="40">
        <f>P18/O18*100</f>
        <v>83.09860269499119</v>
      </c>
      <c r="R18" s="150">
        <f>SUM(R11:R17)</f>
        <v>0</v>
      </c>
      <c r="S18" s="65">
        <f>SUM(S11:S17)</f>
        <v>0</v>
      </c>
      <c r="T18" s="40"/>
      <c r="U18" s="91">
        <f>SUM(U11:U17)</f>
        <v>11455724</v>
      </c>
      <c r="V18" s="64">
        <f>SUM(V11:V17)</f>
        <v>6631385.800000001</v>
      </c>
      <c r="W18" s="40">
        <f t="shared" si="4"/>
        <v>57.887094696066356</v>
      </c>
      <c r="X18" s="73">
        <f>SUM(X11:X17)</f>
        <v>2565508</v>
      </c>
      <c r="Y18" s="64">
        <f>SUM(Y11:Y17)</f>
        <v>1823274.19</v>
      </c>
      <c r="Z18" s="40">
        <f>Y18/X18*100</f>
        <v>71.06873921266276</v>
      </c>
    </row>
    <row r="19" spans="1:26" ht="25.5">
      <c r="A19" s="19"/>
      <c r="B19" s="41" t="s">
        <v>25</v>
      </c>
      <c r="C19" s="107">
        <v>786568</v>
      </c>
      <c r="D19" s="95">
        <v>849629.52</v>
      </c>
      <c r="E19" s="96">
        <f t="shared" si="0"/>
        <v>108.01730047497482</v>
      </c>
      <c r="F19" s="118">
        <v>835021</v>
      </c>
      <c r="G19" s="66">
        <v>278337.57</v>
      </c>
      <c r="H19" s="46">
        <f t="shared" si="1"/>
        <v>33.33300240353237</v>
      </c>
      <c r="I19" s="130">
        <v>334921</v>
      </c>
      <c r="J19" s="67">
        <v>304233.18</v>
      </c>
      <c r="K19" s="46">
        <f t="shared" si="2"/>
        <v>90.83729595934564</v>
      </c>
      <c r="L19" s="146"/>
      <c r="M19" s="68"/>
      <c r="N19" s="147"/>
      <c r="O19" s="159"/>
      <c r="P19" s="69"/>
      <c r="Q19" s="46"/>
      <c r="R19" s="164"/>
      <c r="S19" s="70"/>
      <c r="T19" s="46"/>
      <c r="U19" s="136">
        <v>100</v>
      </c>
      <c r="V19" s="44">
        <v>0</v>
      </c>
      <c r="W19" s="46"/>
      <c r="X19" s="165"/>
      <c r="Y19" s="71"/>
      <c r="Z19" s="46"/>
    </row>
    <row r="20" spans="1:26" ht="25.5">
      <c r="A20" s="19"/>
      <c r="B20" s="47" t="s">
        <v>26</v>
      </c>
      <c r="C20" s="107">
        <v>1258497</v>
      </c>
      <c r="D20" s="95">
        <v>1338865.26</v>
      </c>
      <c r="E20" s="51">
        <f t="shared" si="0"/>
        <v>106.38605097985932</v>
      </c>
      <c r="F20" s="118">
        <v>1316692</v>
      </c>
      <c r="G20" s="66">
        <v>962589.53</v>
      </c>
      <c r="H20" s="51">
        <f t="shared" si="1"/>
        <v>73.10665896048583</v>
      </c>
      <c r="I20" s="130">
        <v>393841</v>
      </c>
      <c r="J20" s="67">
        <v>371105.84</v>
      </c>
      <c r="K20" s="51">
        <f t="shared" si="2"/>
        <v>94.2273252403889</v>
      </c>
      <c r="L20" s="148"/>
      <c r="M20" s="53"/>
      <c r="N20" s="142"/>
      <c r="O20" s="139">
        <v>622879</v>
      </c>
      <c r="P20" s="49">
        <v>500268.53</v>
      </c>
      <c r="Q20" s="51">
        <f>P20/O20*100</f>
        <v>80.31552356075579</v>
      </c>
      <c r="R20" s="162"/>
      <c r="S20" s="50"/>
      <c r="T20" s="51"/>
      <c r="U20" s="139">
        <v>28500</v>
      </c>
      <c r="V20" s="49">
        <v>23476.03</v>
      </c>
      <c r="W20" s="51">
        <f aca="true" t="shared" si="5" ref="W20:W27">V20/U20*100</f>
        <v>82.3720350877193</v>
      </c>
      <c r="X20" s="121">
        <v>248132</v>
      </c>
      <c r="Y20" s="49">
        <v>184716.64</v>
      </c>
      <c r="Z20" s="51">
        <f aca="true" t="shared" si="6" ref="Z20:Z29">Y20/X20*100</f>
        <v>74.4428932987281</v>
      </c>
    </row>
    <row r="21" spans="1:26" ht="25.5">
      <c r="A21" s="19"/>
      <c r="B21" s="47" t="s">
        <v>27</v>
      </c>
      <c r="C21" s="107">
        <v>501149</v>
      </c>
      <c r="D21" s="95">
        <v>486955.9</v>
      </c>
      <c r="E21" s="51">
        <f t="shared" si="0"/>
        <v>97.16788819293265</v>
      </c>
      <c r="F21" s="118">
        <v>599949</v>
      </c>
      <c r="G21" s="66">
        <v>386191.47</v>
      </c>
      <c r="H21" s="51">
        <f t="shared" si="1"/>
        <v>64.37071651090342</v>
      </c>
      <c r="I21" s="130">
        <v>268160</v>
      </c>
      <c r="J21" s="67">
        <v>236149.67</v>
      </c>
      <c r="K21" s="51">
        <f t="shared" si="2"/>
        <v>88.06297359785204</v>
      </c>
      <c r="L21" s="148"/>
      <c r="M21" s="53"/>
      <c r="N21" s="142"/>
      <c r="O21" s="157"/>
      <c r="P21" s="54"/>
      <c r="Q21" s="51"/>
      <c r="R21" s="162"/>
      <c r="S21" s="50"/>
      <c r="T21" s="51"/>
      <c r="U21" s="139">
        <v>16150</v>
      </c>
      <c r="V21" s="49">
        <v>15881.9</v>
      </c>
      <c r="W21" s="51">
        <f t="shared" si="5"/>
        <v>98.33993808049534</v>
      </c>
      <c r="X21" s="121">
        <v>315639</v>
      </c>
      <c r="Y21" s="49">
        <v>178430.66</v>
      </c>
      <c r="Z21" s="51">
        <f t="shared" si="6"/>
        <v>56.52997886826407</v>
      </c>
    </row>
    <row r="22" spans="1:26" ht="25.5">
      <c r="A22" s="19"/>
      <c r="B22" s="47" t="s">
        <v>28</v>
      </c>
      <c r="C22" s="107">
        <v>866837</v>
      </c>
      <c r="D22" s="95">
        <v>935415.9</v>
      </c>
      <c r="E22" s="51">
        <f t="shared" si="0"/>
        <v>107.91139510657712</v>
      </c>
      <c r="F22" s="118">
        <v>999492</v>
      </c>
      <c r="G22" s="66">
        <v>472244.17</v>
      </c>
      <c r="H22" s="51">
        <f t="shared" si="1"/>
        <v>47.24841919695205</v>
      </c>
      <c r="I22" s="130">
        <v>427768</v>
      </c>
      <c r="J22" s="67">
        <v>369925.67</v>
      </c>
      <c r="K22" s="51">
        <f t="shared" si="2"/>
        <v>86.47810729180303</v>
      </c>
      <c r="L22" s="148"/>
      <c r="M22" s="53"/>
      <c r="N22" s="142"/>
      <c r="O22" s="139"/>
      <c r="P22" s="49"/>
      <c r="Q22" s="51"/>
      <c r="R22" s="162"/>
      <c r="S22" s="50"/>
      <c r="T22" s="51"/>
      <c r="U22" s="139">
        <v>379813</v>
      </c>
      <c r="V22" s="49">
        <v>54156.38</v>
      </c>
      <c r="W22" s="51">
        <f t="shared" si="5"/>
        <v>14.258695726581239</v>
      </c>
      <c r="X22" s="121">
        <v>173327</v>
      </c>
      <c r="Y22" s="49">
        <v>89929.28</v>
      </c>
      <c r="Z22" s="51">
        <f t="shared" si="6"/>
        <v>51.88417269092525</v>
      </c>
    </row>
    <row r="23" spans="1:26" ht="27.75" customHeight="1">
      <c r="A23" s="19"/>
      <c r="B23" s="47" t="s">
        <v>29</v>
      </c>
      <c r="C23" s="107">
        <v>894157</v>
      </c>
      <c r="D23" s="95">
        <v>1014725.97</v>
      </c>
      <c r="E23" s="51">
        <f t="shared" si="0"/>
        <v>113.48409395665414</v>
      </c>
      <c r="F23" s="118">
        <v>1067528</v>
      </c>
      <c r="G23" s="66">
        <v>842969.78</v>
      </c>
      <c r="H23" s="51">
        <f t="shared" si="1"/>
        <v>78.9646529177689</v>
      </c>
      <c r="I23" s="130">
        <v>593940</v>
      </c>
      <c r="J23" s="67">
        <v>481139.79</v>
      </c>
      <c r="K23" s="51">
        <f t="shared" si="2"/>
        <v>81.0081472876048</v>
      </c>
      <c r="L23" s="148"/>
      <c r="M23" s="53"/>
      <c r="N23" s="142"/>
      <c r="O23" s="139"/>
      <c r="P23" s="49"/>
      <c r="Q23" s="51"/>
      <c r="R23" s="162"/>
      <c r="S23" s="50"/>
      <c r="T23" s="51"/>
      <c r="U23" s="139">
        <v>282055</v>
      </c>
      <c r="V23" s="49">
        <v>248810.03</v>
      </c>
      <c r="W23" s="51">
        <f t="shared" si="5"/>
        <v>88.21330237010511</v>
      </c>
      <c r="X23" s="121">
        <v>161533</v>
      </c>
      <c r="Y23" s="49">
        <v>134034.45</v>
      </c>
      <c r="Z23" s="51">
        <f t="shared" si="6"/>
        <v>82.97651253923347</v>
      </c>
    </row>
    <row r="24" spans="1:30" ht="25.5">
      <c r="A24" s="19"/>
      <c r="B24" s="47" t="s">
        <v>30</v>
      </c>
      <c r="C24" s="107">
        <v>994606</v>
      </c>
      <c r="D24" s="95">
        <v>1089604.26</v>
      </c>
      <c r="E24" s="51">
        <f t="shared" si="0"/>
        <v>109.55134596010882</v>
      </c>
      <c r="F24" s="118">
        <v>1176847</v>
      </c>
      <c r="G24" s="66">
        <v>1101951.53</v>
      </c>
      <c r="H24" s="51">
        <f t="shared" si="1"/>
        <v>93.63592123700022</v>
      </c>
      <c r="I24" s="130">
        <v>431684</v>
      </c>
      <c r="J24" s="67">
        <v>389198.16</v>
      </c>
      <c r="K24" s="51">
        <f t="shared" si="2"/>
        <v>90.15811565867625</v>
      </c>
      <c r="L24" s="148"/>
      <c r="M24" s="53"/>
      <c r="N24" s="142"/>
      <c r="O24" s="157"/>
      <c r="P24" s="54"/>
      <c r="Q24" s="51"/>
      <c r="R24" s="162"/>
      <c r="S24" s="50"/>
      <c r="T24" s="51"/>
      <c r="U24" s="139">
        <v>34788</v>
      </c>
      <c r="V24" s="49">
        <v>27250</v>
      </c>
      <c r="W24" s="51">
        <f t="shared" si="5"/>
        <v>78.3316086006669</v>
      </c>
      <c r="X24" s="121">
        <v>183908</v>
      </c>
      <c r="Y24" s="49">
        <v>173148.87</v>
      </c>
      <c r="Z24" s="51">
        <f t="shared" si="6"/>
        <v>94.1497215999304</v>
      </c>
      <c r="AD24" s="72"/>
    </row>
    <row r="25" spans="1:26" ht="26.25" thickBot="1">
      <c r="A25" s="55"/>
      <c r="B25" s="56" t="s">
        <v>31</v>
      </c>
      <c r="C25" s="107">
        <v>7338136</v>
      </c>
      <c r="D25" s="95">
        <v>8797646.81</v>
      </c>
      <c r="E25" s="97">
        <f t="shared" si="0"/>
        <v>119.88939439116419</v>
      </c>
      <c r="F25" s="118">
        <v>9925296</v>
      </c>
      <c r="G25" s="66">
        <v>6094089.29</v>
      </c>
      <c r="H25" s="61">
        <f t="shared" si="1"/>
        <v>61.399572264645805</v>
      </c>
      <c r="I25" s="130">
        <v>1372115</v>
      </c>
      <c r="J25" s="67">
        <v>965389.13</v>
      </c>
      <c r="K25" s="61">
        <f t="shared" si="2"/>
        <v>70.35774188023599</v>
      </c>
      <c r="L25" s="149"/>
      <c r="M25" s="58"/>
      <c r="N25" s="144"/>
      <c r="O25" s="158">
        <v>3020791</v>
      </c>
      <c r="P25" s="59">
        <v>1503961.98</v>
      </c>
      <c r="Q25" s="61">
        <f>P25/O25*100</f>
        <v>49.787025318865155</v>
      </c>
      <c r="R25" s="163"/>
      <c r="S25" s="60"/>
      <c r="T25" s="61"/>
      <c r="U25" s="158">
        <v>5226445</v>
      </c>
      <c r="V25" s="59">
        <v>4076282.18</v>
      </c>
      <c r="W25" s="61">
        <f t="shared" si="5"/>
        <v>77.993400485416</v>
      </c>
      <c r="X25" s="133">
        <v>126885</v>
      </c>
      <c r="Y25" s="59">
        <v>86474.43</v>
      </c>
      <c r="Z25" s="61">
        <f t="shared" si="6"/>
        <v>68.15181463529967</v>
      </c>
    </row>
    <row r="26" spans="1:26" ht="37.5" customHeight="1" thickBot="1">
      <c r="A26" s="19"/>
      <c r="B26" s="63" t="s">
        <v>32</v>
      </c>
      <c r="C26" s="91">
        <f>SUM(C19:C25)</f>
        <v>12639950</v>
      </c>
      <c r="D26" s="166">
        <f>SUM(D19:D25)</f>
        <v>14512843.620000001</v>
      </c>
      <c r="E26" s="40">
        <f t="shared" si="0"/>
        <v>114.81725497331874</v>
      </c>
      <c r="F26" s="91">
        <f>SUM(F19:F25)</f>
        <v>15920825</v>
      </c>
      <c r="G26" s="64">
        <f>SUM(G19:G25)</f>
        <v>10138373.34</v>
      </c>
      <c r="H26" s="40">
        <f t="shared" si="1"/>
        <v>63.67994962572605</v>
      </c>
      <c r="I26" s="91">
        <f>SUM(I19:I25)</f>
        <v>3822429</v>
      </c>
      <c r="J26" s="64">
        <f>SUM(J19:J25)</f>
        <v>3117141.44</v>
      </c>
      <c r="K26" s="40">
        <f t="shared" si="2"/>
        <v>81.54870737952228</v>
      </c>
      <c r="L26" s="150">
        <f>SUM(L19:L25)</f>
        <v>0</v>
      </c>
      <c r="M26" s="65">
        <f>SUM(M19:M25)</f>
        <v>0</v>
      </c>
      <c r="N26" s="151">
        <f>SUM(N19:N25)</f>
        <v>0</v>
      </c>
      <c r="O26" s="91">
        <f>SUM(O19:O25)</f>
        <v>3643670</v>
      </c>
      <c r="P26" s="64">
        <f>SUM(P19:P25)</f>
        <v>2004230.51</v>
      </c>
      <c r="Q26" s="40">
        <f>P26/O26*100</f>
        <v>55.00581858401008</v>
      </c>
      <c r="R26" s="150"/>
      <c r="S26" s="65"/>
      <c r="T26" s="40"/>
      <c r="U26" s="91">
        <f>SUM(U19:U25)</f>
        <v>5967851</v>
      </c>
      <c r="V26" s="64">
        <f>SUM(V19:V25)</f>
        <v>4445856.5200000005</v>
      </c>
      <c r="W26" s="40">
        <f t="shared" si="5"/>
        <v>74.49677480218591</v>
      </c>
      <c r="X26" s="73">
        <f>SUM(X19:X25)</f>
        <v>1209424</v>
      </c>
      <c r="Y26" s="64">
        <f>SUM(Y19:Y25)</f>
        <v>846734.3300000001</v>
      </c>
      <c r="Z26" s="40">
        <f t="shared" si="6"/>
        <v>70.01137152892618</v>
      </c>
    </row>
    <row r="27" spans="1:26" ht="22.5" customHeight="1" thickBot="1">
      <c r="A27" s="19"/>
      <c r="B27" s="74" t="s">
        <v>33</v>
      </c>
      <c r="C27" s="91">
        <f>C10+C18+C26</f>
        <v>65362798</v>
      </c>
      <c r="D27" s="166">
        <f>D10+D18+D26</f>
        <v>76066860.81</v>
      </c>
      <c r="E27" s="40">
        <f t="shared" si="0"/>
        <v>116.37638402505353</v>
      </c>
      <c r="F27" s="91">
        <f>F10+F18+F26</f>
        <v>68487598</v>
      </c>
      <c r="G27" s="64">
        <f>G10+G18+G26</f>
        <v>48926493.21000001</v>
      </c>
      <c r="H27" s="75">
        <f t="shared" si="1"/>
        <v>71.4384715463375</v>
      </c>
      <c r="I27" s="91">
        <f>I10+I18+I26</f>
        <v>14088226</v>
      </c>
      <c r="J27" s="64">
        <f>J10+J18+J26</f>
        <v>10806845.77</v>
      </c>
      <c r="K27" s="75">
        <f t="shared" si="2"/>
        <v>76.70835043390133</v>
      </c>
      <c r="L27" s="91">
        <f>L10+L18+L26</f>
        <v>277678</v>
      </c>
      <c r="M27" s="64">
        <f>M10+M18+M26</f>
        <v>225062.55</v>
      </c>
      <c r="N27" s="152">
        <f>N10+N18+N26</f>
        <v>81.05163174612319</v>
      </c>
      <c r="O27" s="91">
        <f>O10+O18+O26</f>
        <v>19590197</v>
      </c>
      <c r="P27" s="64">
        <f>P10+P18+P26</f>
        <v>15074647.56</v>
      </c>
      <c r="Q27" s="75">
        <f>P27/O27*100</f>
        <v>76.94995389786024</v>
      </c>
      <c r="R27" s="91"/>
      <c r="S27" s="64"/>
      <c r="T27" s="97"/>
      <c r="U27" s="91">
        <f>U10+U18+U26</f>
        <v>24997735</v>
      </c>
      <c r="V27" s="64">
        <f>V10+V18+V26</f>
        <v>17810959.16</v>
      </c>
      <c r="W27" s="75">
        <f t="shared" si="5"/>
        <v>71.25029191644762</v>
      </c>
      <c r="X27" s="73">
        <f>X10+X18+X26</f>
        <v>3774932</v>
      </c>
      <c r="Y27" s="64">
        <f>Y10+Y18+Y26</f>
        <v>2670008.52</v>
      </c>
      <c r="Z27" s="75">
        <f t="shared" si="6"/>
        <v>70.72997659295585</v>
      </c>
    </row>
    <row r="28" spans="1:26" ht="28.5" customHeight="1" thickBot="1">
      <c r="A28" s="76"/>
      <c r="B28" s="77" t="s">
        <v>34</v>
      </c>
      <c r="C28" s="108">
        <v>242976600</v>
      </c>
      <c r="D28" s="167">
        <v>252468538.36</v>
      </c>
      <c r="E28" s="75">
        <f t="shared" si="0"/>
        <v>103.90652365701061</v>
      </c>
      <c r="F28" s="119">
        <v>244119542</v>
      </c>
      <c r="G28" s="78">
        <v>218325697.48999992</v>
      </c>
      <c r="H28" s="75">
        <f t="shared" si="1"/>
        <v>89.43392884540145</v>
      </c>
      <c r="I28" s="131">
        <v>1310250</v>
      </c>
      <c r="J28" s="79">
        <v>1076924.67</v>
      </c>
      <c r="K28" s="75">
        <f t="shared" si="2"/>
        <v>82.19230452203777</v>
      </c>
      <c r="L28" s="153"/>
      <c r="M28" s="80"/>
      <c r="N28" s="154"/>
      <c r="O28" s="153">
        <v>61751133</v>
      </c>
      <c r="P28" s="80">
        <v>54209813.02000002</v>
      </c>
      <c r="Q28" s="75">
        <f>P28/O28*100</f>
        <v>87.78756014079939</v>
      </c>
      <c r="R28" s="153">
        <v>34788918</v>
      </c>
      <c r="S28" s="80">
        <v>33398641.599999994</v>
      </c>
      <c r="T28" s="75">
        <f>S28/R28*100</f>
        <v>96.00368025242979</v>
      </c>
      <c r="U28" s="153"/>
      <c r="V28" s="80"/>
      <c r="W28" s="75"/>
      <c r="X28" s="122">
        <v>7280116</v>
      </c>
      <c r="Y28" s="80">
        <v>6387048.64</v>
      </c>
      <c r="Z28" s="75">
        <f t="shared" si="6"/>
        <v>87.73278667537716</v>
      </c>
    </row>
    <row r="29" spans="1:26" ht="24.75" customHeight="1" thickBot="1">
      <c r="A29" s="55"/>
      <c r="B29" s="81" t="s">
        <v>35</v>
      </c>
      <c r="C29" s="109">
        <f>C27+C28</f>
        <v>308339398</v>
      </c>
      <c r="D29" s="168">
        <f>D27+D28</f>
        <v>328535399.17</v>
      </c>
      <c r="E29" s="40">
        <f t="shared" si="0"/>
        <v>106.54992560178769</v>
      </c>
      <c r="F29" s="109">
        <f>F27+F28</f>
        <v>312607140</v>
      </c>
      <c r="G29" s="83">
        <f>G27+G28</f>
        <v>267252190.69999993</v>
      </c>
      <c r="H29" s="40">
        <f t="shared" si="1"/>
        <v>85.49139047175952</v>
      </c>
      <c r="I29" s="109">
        <f>I27+I28</f>
        <v>15398476</v>
      </c>
      <c r="J29" s="82">
        <f>J27+J28</f>
        <v>11883770.44</v>
      </c>
      <c r="K29" s="40">
        <f t="shared" si="2"/>
        <v>77.17497783546891</v>
      </c>
      <c r="L29" s="109">
        <f>L27+L28</f>
        <v>277678</v>
      </c>
      <c r="M29" s="83">
        <f>M27+M28</f>
        <v>225062.55</v>
      </c>
      <c r="N29" s="127">
        <f>N27+N28</f>
        <v>81.05163174612319</v>
      </c>
      <c r="O29" s="109">
        <f>O27+O28</f>
        <v>81341330</v>
      </c>
      <c r="P29" s="83">
        <f>P27+P28</f>
        <v>69284460.58000001</v>
      </c>
      <c r="Q29" s="40">
        <f>P29/O29*100</f>
        <v>85.17743757078968</v>
      </c>
      <c r="R29" s="109">
        <f>R27+R28</f>
        <v>34788918</v>
      </c>
      <c r="S29" s="83">
        <f>S27+S28</f>
        <v>33398641.599999994</v>
      </c>
      <c r="T29" s="40">
        <f>S29/R29*100</f>
        <v>96.00368025242979</v>
      </c>
      <c r="U29" s="109">
        <f>U27+U28</f>
        <v>24997735</v>
      </c>
      <c r="V29" s="83">
        <f>V27+V28</f>
        <v>17810959.16</v>
      </c>
      <c r="W29" s="40">
        <f>V29/U29*100</f>
        <v>71.25029191644762</v>
      </c>
      <c r="X29" s="82">
        <f>X27+X28</f>
        <v>11055048</v>
      </c>
      <c r="Y29" s="83">
        <f>Y27+Y28</f>
        <v>9057057.16</v>
      </c>
      <c r="Z29" s="40">
        <f t="shared" si="6"/>
        <v>81.92689131698026</v>
      </c>
    </row>
    <row r="30" spans="3:25" ht="12.75">
      <c r="C30" s="92"/>
      <c r="D30" s="92"/>
      <c r="I30" s="84"/>
      <c r="J30" s="85"/>
      <c r="K30" s="84"/>
      <c r="L30" s="84"/>
      <c r="M30" s="84"/>
      <c r="N30" s="84"/>
      <c r="O30" s="84"/>
      <c r="P30" s="85"/>
      <c r="Q30" s="84"/>
      <c r="R30" s="84"/>
      <c r="S30" s="85"/>
      <c r="T30" s="84"/>
      <c r="U30" s="84"/>
      <c r="V30" s="84"/>
      <c r="W30" s="84"/>
      <c r="X30" s="84"/>
      <c r="Y30" s="85"/>
    </row>
    <row r="31" spans="2:8" ht="12.75">
      <c r="B31" s="86"/>
      <c r="C31" s="93"/>
      <c r="D31" s="93"/>
      <c r="F31" s="1"/>
      <c r="G31" s="1"/>
      <c r="H31" s="1"/>
    </row>
    <row r="32" spans="3:8" ht="12.75">
      <c r="C32" s="92"/>
      <c r="D32" s="92"/>
      <c r="F32" s="1"/>
      <c r="G32" s="87"/>
      <c r="H32" s="1"/>
    </row>
    <row r="33" spans="3:8" ht="12.75">
      <c r="C33" s="92"/>
      <c r="D33" s="92"/>
      <c r="F33" s="1"/>
      <c r="G33" s="1"/>
      <c r="H33" s="1"/>
    </row>
    <row r="34" spans="3:4" ht="12.75">
      <c r="C34" s="92"/>
      <c r="D34" s="92"/>
    </row>
    <row r="35" spans="3:4" ht="12.75">
      <c r="C35" s="92"/>
      <c r="D35" s="92"/>
    </row>
    <row r="37" spans="6:7" ht="12.75">
      <c r="F37" s="85"/>
      <c r="G37" s="85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cp:lastPrinted>2016-08-01T09:47:04Z</cp:lastPrinted>
  <dcterms:created xsi:type="dcterms:W3CDTF">2016-08-01T09:42:45Z</dcterms:created>
  <dcterms:modified xsi:type="dcterms:W3CDTF">2016-08-01T09:54:46Z</dcterms:modified>
  <cp:category/>
  <cp:version/>
  <cp:contentType/>
  <cp:contentStatus/>
</cp:coreProperties>
</file>